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Губкина 10 (2)" sheetId="208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'Губкина 10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08" l="1"/>
  <c r="E151" i="208" s="1"/>
  <c r="E152" i="208"/>
  <c r="E110" i="208"/>
  <c r="E109" i="208" s="1"/>
  <c r="E111" i="208"/>
  <c r="E59" i="208"/>
  <c r="E56" i="208" s="1"/>
  <c r="E40" i="208"/>
  <c r="E198" i="208"/>
  <c r="E195" i="208"/>
  <c r="E206" i="208" s="1"/>
  <c r="D111" i="208"/>
  <c r="C111" i="208"/>
  <c r="E92" i="208"/>
  <c r="E85" i="208"/>
  <c r="E72" i="208"/>
  <c r="E70" i="208" s="1"/>
  <c r="E50" i="208"/>
  <c r="E32" i="208"/>
  <c r="D27" i="208"/>
  <c r="D26" i="208"/>
  <c r="D22" i="208"/>
  <c r="E12" i="208"/>
  <c r="E11" i="208" l="1"/>
  <c r="E55" i="208"/>
  <c r="E49" i="208" s="1"/>
  <c r="E204" i="208" l="1"/>
  <c r="E208" i="208" s="1"/>
</calcChain>
</file>

<file path=xl/sharedStrings.xml><?xml version="1.0" encoding="utf-8"?>
<sst xmlns="http://schemas.openxmlformats.org/spreadsheetml/2006/main" count="382" uniqueCount="287">
  <si>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</si>
  <si>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</si>
  <si>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</si>
  <si>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</si>
  <si>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</si>
  <si>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</si>
  <si>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</si>
  <si>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</si>
  <si>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</si>
  <si>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</si>
  <si>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</si>
  <si>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</si>
  <si>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</si>
  <si>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</si>
  <si>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</si>
  <si>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</si>
  <si>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</si>
  <si>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</si>
  <si>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</si>
  <si>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</si>
  <si>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</si>
  <si>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</si>
  <si>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</si>
  <si>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</si>
  <si>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</si>
  <si>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</si>
  <si>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</si>
  <si>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</si>
  <si>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</si>
  <si>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</si>
  <si>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</si>
  <si>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</si>
  <si>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</si>
  <si>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</si>
  <si>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</si>
  <si>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</si>
  <si>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</si>
  <si>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</si>
  <si>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</si>
  <si>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</si>
  <si>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</si>
  <si>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</si>
  <si>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</si>
  <si>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</si>
  <si>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</si>
  <si>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</si>
  <si>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</si>
  <si>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</si>
  <si>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</si>
  <si>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</si>
  <si>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</si>
  <si>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</si>
  <si>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</si>
  <si>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</si>
  <si>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</si>
  <si>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</si>
  <si>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</si>
  <si>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</si>
  <si>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</si>
  <si>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</si>
  <si>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</si>
  <si>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</si>
  <si>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</si>
  <si>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</si>
  <si>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</si>
  <si>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</si>
  <si>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</si>
  <si>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</si>
  <si>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</si>
  <si>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</si>
  <si>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</si>
  <si>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</si>
  <si>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</si>
  <si>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</si>
  <si>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</si>
  <si>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</si>
  <si>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</si>
  <si>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</si>
  <si>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</si>
  <si>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</si>
  <si>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</si>
  <si>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</si>
  <si>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</si>
  <si>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</si>
  <si>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</si>
  <si>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</si>
  <si>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</si>
  <si>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</si>
  <si>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</si>
  <si>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</si>
  <si>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</si>
  <si>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</si>
  <si>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</si>
  <si>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</si>
  <si>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</si>
  <si>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</si>
  <si>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</si>
  <si>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</si>
  <si>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</si>
  <si>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</si>
  <si>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</si>
  <si>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</si>
  <si>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</si>
  <si>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</si>
  <si>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</si>
  <si>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</si>
  <si>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</si>
  <si>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</si>
  <si>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</si>
  <si>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</si>
  <si>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</si>
  <si>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</si>
  <si>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</si>
  <si>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</si>
  <si>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</si>
  <si>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</si>
  <si>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</si>
  <si>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</si>
  <si>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</si>
  <si>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</si>
  <si>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</si>
  <si>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</si>
  <si>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</si>
  <si>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</si>
  <si>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</si>
  <si>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</si>
  <si>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</si>
  <si>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</si>
  <si>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</si>
  <si>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</si>
  <si>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</si>
  <si>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</si>
  <si>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</si>
  <si>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</si>
  <si>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</si>
  <si>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</si>
  <si>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</si>
  <si>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</si>
  <si>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</si>
  <si>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</si>
  <si>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</si>
  <si>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</si>
  <si>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</si>
  <si>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</si>
  <si>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</si>
  <si>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</si>
  <si>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</si>
  <si>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</si>
  <si>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</si>
  <si>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</si>
  <si>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</si>
  <si>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</si>
  <si>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</si>
  <si>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</si>
  <si>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</si>
  <si>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</si>
  <si>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</si>
  <si>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</si>
  <si>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</si>
  <si>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</si>
  <si>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</si>
  <si>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</si>
  <si>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</si>
  <si>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</si>
  <si>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</si>
  <si>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</si>
  <si>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</si>
  <si>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</si>
  <si>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</si>
  <si>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</si>
  <si>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</si>
  <si>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</si>
  <si>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</si>
  <si>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</si>
  <si>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</si>
  <si>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</si>
  <si>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</si>
  <si>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</si>
  <si>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</si>
  <si>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</si>
  <si>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</si>
  <si>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</si>
  <si>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</si>
  <si>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</si>
  <si>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</si>
  <si>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</si>
  <si>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</si>
  <si>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</si>
  <si>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</si>
  <si>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</si>
  <si>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</si>
  <si>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</si>
  <si>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</si>
  <si>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</si>
  <si>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</si>
  <si>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</si>
  <si>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</si>
  <si>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</si>
  <si>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</si>
  <si>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</si>
  <si>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</si>
  <si>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</si>
  <si>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</si>
  <si>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</si>
  <si>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</si>
  <si>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</si>
  <si>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</si>
  <si>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</si>
  <si>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</si>
  <si>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</si>
  <si>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</si>
  <si>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</si>
  <si>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</si>
  <si>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</si>
  <si>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</si>
  <si>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</si>
  <si>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</si>
  <si>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</si>
  <si>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</si>
  <si>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</si>
  <si>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</si>
  <si>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</si>
  <si>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</si>
  <si>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</si>
  <si>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</si>
  <si>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</si>
  <si>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</si>
  <si>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</si>
  <si>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</si>
  <si>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</si>
  <si>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</si>
  <si>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</si>
  <si>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</si>
  <si>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</si>
  <si>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</si>
  <si>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</si>
  <si>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</si>
  <si>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</si>
  <si>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</si>
  <si>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</si>
  <si>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</si>
  <si>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</si>
  <si>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</si>
  <si>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</si>
  <si>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</si>
  <si>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</si>
  <si>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</si>
  <si>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</si>
  <si>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</si>
  <si>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</si>
  <si>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</si>
  <si>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</si>
  <si>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</si>
  <si>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</si>
  <si>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</si>
  <si>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</si>
  <si>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</si>
  <si>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</si>
  <si>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</si>
  <si>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</si>
  <si>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</si>
  <si>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</si>
  <si>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</si>
  <si>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</si>
  <si>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</si>
  <si>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</si>
  <si>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</si>
  <si>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</si>
  <si>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</si>
  <si>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</si>
  <si>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</si>
  <si>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</si>
  <si>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</si>
  <si>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</si>
  <si>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</si>
  <si>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</si>
  <si>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</si>
  <si>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</si>
  <si>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</si>
  <si>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Губкина, д.10</t>
  </si>
  <si>
    <r>
      <t>2358,9 м</t>
    </r>
    <r>
      <rPr>
        <sz val="12"/>
        <rFont val="Calibri"/>
        <family val="2"/>
        <charset val="204"/>
      </rPr>
      <t>²</t>
    </r>
  </si>
  <si>
    <t>Плата по текущему ремонту общего имущества в многоквартирном доме (Теплосеть с 01.07.2018 по 30.06.2020)</t>
  </si>
  <si>
    <t>Экономист ______________________  Крапивенко Е.С</t>
  </si>
  <si>
    <r>
      <t>1793,6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</si>
  <si>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</si>
  <si>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0,18</t>
  </si>
  <si>
    <t xml:space="preserve">                                                                                                                                                                         Приложение № 3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</si>
</sst>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0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1"/>
      <name val="Calibri"/>
      <family val="2"/>
    </font>
    <font>
      <b/>
      <i/>
      <sz val="12"/>
      <color indexed="10"/>
      <name val="Arial Cyr"/>
      <charset val="204"/>
    </font>
    <font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1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4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0" fontId="83" fillId="0" borderId="0"/>
    <xf numFmtId="0" fontId="83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16" fillId="0" borderId="0"/>
    <xf numFmtId="0" fontId="83" fillId="0" borderId="0"/>
    <xf numFmtId="0" fontId="16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0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1" fillId="0" borderId="28" xfId="205" applyFont="1" applyBorder="1" applyAlignment="1">
      <alignment horizontal="center" vertical="center"/>
    </xf>
    <xf numFmtId="0" fontId="11" fillId="0" borderId="29" xfId="205" applyFont="1" applyBorder="1" applyAlignment="1">
      <alignment horizontal="center" vertical="center" wrapText="1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18" fillId="0" borderId="23" xfId="230" applyFont="1" applyBorder="1" applyAlignment="1">
      <alignment horizontal="center" vertical="center"/>
    </xf>
    <xf numFmtId="0" fontId="18" fillId="0" borderId="50" xfId="230" applyFont="1" applyBorder="1" applyAlignment="1">
      <alignment horizontal="center" vertical="center"/>
    </xf>
    <xf numFmtId="0" fontId="18" fillId="0" borderId="51" xfId="230" applyFont="1" applyBorder="1" applyAlignment="1">
      <alignment horizontal="center" vertical="center"/>
    </xf>
    <xf numFmtId="2" fontId="18" fillId="0" borderId="62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230" applyFont="1" applyAlignment="1">
      <alignment horizontal="center"/>
    </xf>
    <xf numFmtId="166" fontId="18" fillId="0" borderId="48" xfId="230" applyNumberFormat="1" applyFont="1" applyBorder="1" applyAlignment="1">
      <alignment horizontal="center" vertical="center"/>
    </xf>
    <xf numFmtId="166" fontId="18" fillId="0" borderId="51" xfId="230" applyNumberFormat="1" applyFont="1" applyBorder="1" applyAlignment="1">
      <alignment horizontal="center" vertical="center"/>
    </xf>
    <xf numFmtId="166" fontId="18" fillId="0" borderId="50" xfId="230" applyNumberFormat="1" applyFont="1" applyBorder="1" applyAlignment="1">
      <alignment horizontal="center" vertical="center"/>
    </xf>
    <xf numFmtId="166" fontId="18" fillId="0" borderId="69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76" fillId="0" borderId="61" xfId="230" applyNumberFormat="1" applyFont="1" applyBorder="1" applyAlignment="1">
      <alignment horizontal="center" vertical="center"/>
    </xf>
    <xf numFmtId="166" fontId="18" fillId="0" borderId="61" xfId="230" applyNumberFormat="1" applyFont="1" applyBorder="1" applyAlignment="1">
      <alignment horizontal="center" vertical="center"/>
    </xf>
    <xf numFmtId="2" fontId="18" fillId="0" borderId="65" xfId="23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8" fillId="0" borderId="65" xfId="230" applyNumberFormat="1" applyFont="1" applyBorder="1" applyAlignment="1">
      <alignment horizontal="center" vertical="center" wrapText="1"/>
    </xf>
    <xf numFmtId="2" fontId="18" fillId="0" borderId="48" xfId="230" applyNumberFormat="1" applyFont="1" applyFill="1" applyBorder="1" applyAlignment="1">
      <alignment horizontal="center" vertical="center"/>
    </xf>
    <xf numFmtId="0" fontId="18" fillId="0" borderId="17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/>
    </xf>
    <xf numFmtId="2" fontId="18" fillId="0" borderId="23" xfId="230" applyNumberFormat="1" applyFont="1" applyBorder="1" applyAlignment="1">
      <alignment horizontal="center" vertical="center"/>
    </xf>
    <xf numFmtId="2" fontId="18" fillId="0" borderId="53" xfId="230" applyNumberFormat="1" applyFont="1" applyBorder="1" applyAlignment="1">
      <alignment horizontal="center" vertical="center"/>
    </xf>
    <xf numFmtId="2" fontId="18" fillId="0" borderId="55" xfId="230" applyNumberFormat="1" applyFont="1" applyBorder="1" applyAlignment="1">
      <alignment horizontal="center" vertical="center"/>
    </xf>
    <xf numFmtId="2" fontId="18" fillId="0" borderId="17" xfId="230" applyNumberFormat="1" applyFont="1" applyBorder="1" applyAlignment="1">
      <alignment horizontal="center" vertical="center"/>
    </xf>
    <xf numFmtId="0" fontId="18" fillId="0" borderId="48" xfId="230" applyFont="1" applyBorder="1" applyAlignment="1">
      <alignment horizontal="center" vertical="center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center"/>
    </xf>
    <xf numFmtId="2" fontId="75" fillId="0" borderId="50" xfId="230" applyNumberFormat="1" applyFont="1" applyBorder="1" applyAlignment="1">
      <alignment horizontal="center" vertical="center"/>
    </xf>
    <xf numFmtId="0" fontId="79" fillId="0" borderId="0" xfId="0" applyFont="1"/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80" fillId="0" borderId="53" xfId="230" applyNumberFormat="1" applyFont="1" applyBorder="1" applyAlignment="1">
      <alignment horizontal="center" vertical="center"/>
    </xf>
    <xf numFmtId="2" fontId="81" fillId="0" borderId="61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0" fillId="0" borderId="48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2" fillId="0" borderId="48" xfId="230" applyNumberFormat="1" applyFont="1" applyFill="1" applyBorder="1" applyAlignment="1">
      <alignment horizontal="center" vertical="center"/>
    </xf>
    <xf numFmtId="2" fontId="73" fillId="0" borderId="48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1" fillId="0" borderId="0" xfId="23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0" fontId="11" fillId="0" borderId="24" xfId="205" applyFont="1" applyFill="1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6" fillId="0" borderId="38" xfId="230" applyFont="1" applyBorder="1" applyAlignment="1">
      <alignment horizontal="right" vertical="center"/>
    </xf>
    <xf numFmtId="0" fontId="16" fillId="0" borderId="31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16" fillId="0" borderId="39" xfId="230" applyFont="1" applyBorder="1" applyAlignment="1">
      <alignment horizontal="right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86" fillId="22" borderId="0" xfId="201" applyFont="1" applyFill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3"/>
  <sheetViews>
    <sheetView tabSelected="1" view="pageBreakPreview" topLeftCell="A195" zoomScale="85" zoomScaleNormal="85" zoomScaleSheetLayoutView="85" zoomScalePageLayoutView="55" workbookViewId="0">
      <selection activeCell="B220" sqref="B220"/>
    </sheetView>
  </sheetViews>
  <sheetFormatPr defaultRowHeight="15.75" outlineLevelRow="2" outlineLevelCol="1"/>
  <cols>
    <col min="2" max="2" width="93.28515625" style="89" customWidth="1"/>
    <col min="3" max="3" width="19" customWidth="1"/>
    <col min="4" max="4" width="16.7109375" customWidth="1"/>
    <col min="5" max="5" width="16.7109375" style="89" customWidth="1"/>
    <col min="6" max="6" width="19.5703125" style="235" hidden="1" customWidth="1" outlineLevel="1"/>
    <col min="7" max="7" width="9.140625" collapsed="1"/>
  </cols>
  <sheetData>
    <row r="1" spans="1:6" ht="39" customHeight="1">
      <c r="A1" s="369" t="s">
        <v>286</v>
      </c>
      <c r="B1" s="369"/>
      <c r="C1" s="369"/>
      <c r="D1" s="369"/>
      <c r="E1" s="369"/>
      <c r="F1" s="222"/>
    </row>
    <row r="2" spans="1:6" ht="42.75" customHeight="1">
      <c r="A2" s="1"/>
      <c r="B2" s="99" t="s">
        <v>279</v>
      </c>
      <c r="C2" s="370" t="s">
        <v>277</v>
      </c>
      <c r="D2" s="370"/>
      <c r="E2" s="370"/>
      <c r="F2" s="222"/>
    </row>
    <row r="3" spans="1:6" s="94" customFormat="1" ht="15" customHeight="1">
      <c r="B3" s="206" t="s">
        <v>256</v>
      </c>
      <c r="C3" s="206">
        <v>1973</v>
      </c>
      <c r="D3" s="95"/>
      <c r="F3" s="223"/>
    </row>
    <row r="4" spans="1:6" s="94" customFormat="1" ht="15" customHeight="1">
      <c r="B4" s="206" t="s">
        <v>257</v>
      </c>
      <c r="C4" s="206" t="s">
        <v>280</v>
      </c>
      <c r="D4" s="95"/>
      <c r="F4" s="223"/>
    </row>
    <row r="5" spans="1:6" s="94" customFormat="1" ht="16.5" customHeight="1">
      <c r="B5" s="206" t="s">
        <v>258</v>
      </c>
      <c r="C5" s="95" t="s">
        <v>283</v>
      </c>
      <c r="D5" s="95"/>
      <c r="F5" s="223"/>
    </row>
    <row r="6" spans="1:6" s="94" customFormat="1" ht="16.5" customHeight="1">
      <c r="B6" s="206" t="s">
        <v>259</v>
      </c>
      <c r="C6" s="95"/>
      <c r="D6" s="95"/>
      <c r="F6" s="223"/>
    </row>
    <row r="7" spans="1:6">
      <c r="A7" s="2"/>
      <c r="B7" s="3"/>
      <c r="C7" s="4"/>
      <c r="D7" s="5"/>
      <c r="E7" s="6"/>
      <c r="F7" s="224"/>
    </row>
    <row r="8" spans="1:6" ht="84" customHeight="1" thickBot="1">
      <c r="A8" s="371" t="s">
        <v>0</v>
      </c>
      <c r="B8" s="371"/>
      <c r="C8" s="371"/>
      <c r="D8" s="371"/>
      <c r="E8" s="371"/>
      <c r="F8" s="222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38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5">
        <v>5</v>
      </c>
      <c r="F10" s="217"/>
    </row>
    <row r="11" spans="1:6" ht="89.25" customHeight="1" thickBot="1">
      <c r="A11" s="13" t="s">
        <v>6</v>
      </c>
      <c r="B11" s="100" t="s">
        <v>7</v>
      </c>
      <c r="C11" s="14"/>
      <c r="D11" s="15"/>
      <c r="E11" s="16">
        <f>E12+E40</f>
        <v>1.7100000000000002</v>
      </c>
      <c r="F11" s="239"/>
    </row>
    <row r="12" spans="1:6" ht="33.75" customHeight="1">
      <c r="A12" s="354" t="s">
        <v>8</v>
      </c>
      <c r="B12" s="101" t="s">
        <v>9</v>
      </c>
      <c r="C12" s="277"/>
      <c r="D12" s="17"/>
      <c r="E12" s="283">
        <f>E13+E14+E18+E21+E23+E24+E25+E26+E27</f>
        <v>0.27000000000000007</v>
      </c>
      <c r="F12" s="291"/>
    </row>
    <row r="13" spans="1:6" ht="24.75" customHeight="1">
      <c r="A13" s="354"/>
      <c r="B13" s="102" t="s">
        <v>10</v>
      </c>
      <c r="C13" s="288" t="s">
        <v>11</v>
      </c>
      <c r="D13" s="18" t="s">
        <v>12</v>
      </c>
      <c r="E13" s="165">
        <v>0.02</v>
      </c>
      <c r="F13" s="221"/>
    </row>
    <row r="14" spans="1:6" ht="23.25">
      <c r="A14" s="354"/>
      <c r="B14" s="103" t="s">
        <v>13</v>
      </c>
      <c r="C14" s="19" t="s">
        <v>11</v>
      </c>
      <c r="D14" s="18" t="s">
        <v>12</v>
      </c>
      <c r="E14" s="268">
        <v>0.1</v>
      </c>
      <c r="F14" s="289"/>
    </row>
    <row r="15" spans="1:6" ht="23.25" customHeight="1">
      <c r="A15" s="354"/>
      <c r="B15" s="102" t="s">
        <v>14</v>
      </c>
      <c r="C15" s="372" t="s">
        <v>11</v>
      </c>
      <c r="D15" s="335" t="s">
        <v>15</v>
      </c>
      <c r="E15" s="268"/>
      <c r="F15" s="289"/>
    </row>
    <row r="16" spans="1:6" ht="15">
      <c r="A16" s="354"/>
      <c r="B16" s="104" t="s">
        <v>16</v>
      </c>
      <c r="C16" s="323"/>
      <c r="D16" s="336"/>
      <c r="E16" s="269"/>
      <c r="F16" s="290"/>
    </row>
    <row r="17" spans="1:6" ht="15" hidden="1" outlineLevel="1">
      <c r="A17" s="354"/>
      <c r="B17" s="105" t="s">
        <v>17</v>
      </c>
      <c r="C17" s="323"/>
      <c r="D17" s="336"/>
      <c r="E17" s="269"/>
      <c r="F17" s="290"/>
    </row>
    <row r="18" spans="1:6" ht="15" collapsed="1">
      <c r="A18" s="354"/>
      <c r="B18" s="105" t="s">
        <v>18</v>
      </c>
      <c r="C18" s="323"/>
      <c r="D18" s="336"/>
      <c r="E18" s="269">
        <v>0.02</v>
      </c>
      <c r="F18" s="290"/>
    </row>
    <row r="19" spans="1:6" ht="15" hidden="1" outlineLevel="1">
      <c r="A19" s="354"/>
      <c r="B19" s="106" t="s">
        <v>19</v>
      </c>
      <c r="C19" s="373"/>
      <c r="D19" s="337"/>
      <c r="E19" s="270"/>
      <c r="F19" s="291"/>
    </row>
    <row r="20" spans="1:6" ht="39" hidden="1" customHeight="1" outlineLevel="1" collapsed="1">
      <c r="A20" s="354"/>
      <c r="B20" s="103" t="s">
        <v>20</v>
      </c>
      <c r="C20" s="20" t="s">
        <v>11</v>
      </c>
      <c r="D20" s="21" t="s">
        <v>21</v>
      </c>
      <c r="E20" s="165"/>
      <c r="F20" s="221"/>
    </row>
    <row r="21" spans="1:6" ht="51" customHeight="1" collapsed="1">
      <c r="A21" s="354"/>
      <c r="B21" s="107" t="s">
        <v>22</v>
      </c>
      <c r="C21" s="19" t="s">
        <v>11</v>
      </c>
      <c r="D21" s="21" t="s">
        <v>23</v>
      </c>
      <c r="E21" s="165">
        <v>0.01</v>
      </c>
      <c r="F21" s="225"/>
    </row>
    <row r="22" spans="1:6" ht="15">
      <c r="A22" s="354"/>
      <c r="B22" s="107" t="s">
        <v>24</v>
      </c>
      <c r="C22" s="374" t="s">
        <v>11</v>
      </c>
      <c r="D22" s="377" t="str">
        <f>[1]Расценки!D17</f>
        <v xml:space="preserve">на 100 кв.м. осматриваемой площади </v>
      </c>
      <c r="E22" s="253"/>
      <c r="F22" s="226"/>
    </row>
    <row r="23" spans="1:6" ht="15">
      <c r="A23" s="354"/>
      <c r="B23" s="108" t="s">
        <v>25</v>
      </c>
      <c r="C23" s="375"/>
      <c r="D23" s="378"/>
      <c r="E23" s="269">
        <v>0.04</v>
      </c>
      <c r="F23" s="290"/>
    </row>
    <row r="24" spans="1:6" ht="15">
      <c r="A24" s="354"/>
      <c r="B24" s="108" t="s">
        <v>26</v>
      </c>
      <c r="C24" s="375"/>
      <c r="D24" s="378"/>
      <c r="E24" s="269">
        <v>0.04</v>
      </c>
      <c r="F24" s="290"/>
    </row>
    <row r="25" spans="1:6" ht="18" customHeight="1">
      <c r="A25" s="354"/>
      <c r="B25" s="109" t="s">
        <v>27</v>
      </c>
      <c r="C25" s="376"/>
      <c r="D25" s="379"/>
      <c r="E25" s="270">
        <v>0.02</v>
      </c>
      <c r="F25" s="291"/>
    </row>
    <row r="26" spans="1:6" ht="39" customHeight="1">
      <c r="A26" s="354"/>
      <c r="B26" s="103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0">
        <v>0.01</v>
      </c>
      <c r="F26" s="291"/>
    </row>
    <row r="27" spans="1:6" ht="42" customHeight="1">
      <c r="A27" s="358"/>
      <c r="B27" s="103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0">
        <v>0.01</v>
      </c>
      <c r="F27" s="291"/>
    </row>
    <row r="28" spans="1:6" ht="15" hidden="1" customHeight="1" outlineLevel="1">
      <c r="A28" s="359" t="s">
        <v>30</v>
      </c>
      <c r="B28" s="110" t="s">
        <v>31</v>
      </c>
      <c r="C28" s="348" t="s">
        <v>32</v>
      </c>
      <c r="D28" s="348" t="s">
        <v>33</v>
      </c>
      <c r="E28" s="362"/>
      <c r="F28" s="320"/>
    </row>
    <row r="29" spans="1:6" ht="15" hidden="1" customHeight="1" outlineLevel="1">
      <c r="A29" s="360"/>
      <c r="B29" s="111" t="s">
        <v>34</v>
      </c>
      <c r="C29" s="346"/>
      <c r="D29" s="346"/>
      <c r="E29" s="347"/>
      <c r="F29" s="321"/>
    </row>
    <row r="30" spans="1:6" ht="30" hidden="1" customHeight="1" outlineLevel="1">
      <c r="A30" s="360"/>
      <c r="B30" s="111" t="s">
        <v>35</v>
      </c>
      <c r="C30" s="346"/>
      <c r="D30" s="346"/>
      <c r="E30" s="347"/>
      <c r="F30" s="321"/>
    </row>
    <row r="31" spans="1:6" ht="15" hidden="1" customHeight="1" outlineLevel="1">
      <c r="A31" s="361"/>
      <c r="B31" s="112" t="s">
        <v>36</v>
      </c>
      <c r="C31" s="349"/>
      <c r="D31" s="349"/>
      <c r="E31" s="363"/>
      <c r="F31" s="322"/>
    </row>
    <row r="32" spans="1:6" ht="30" hidden="1" outlineLevel="1" collapsed="1">
      <c r="A32" s="364" t="s">
        <v>30</v>
      </c>
      <c r="B32" s="107" t="s">
        <v>38</v>
      </c>
      <c r="C32" s="367" t="s">
        <v>32</v>
      </c>
      <c r="D32" s="348" t="s">
        <v>39</v>
      </c>
      <c r="E32" s="282">
        <f>E33+E34+E36+E37+E38</f>
        <v>0.30099999999999999</v>
      </c>
      <c r="F32" s="289" t="s">
        <v>284</v>
      </c>
    </row>
    <row r="33" spans="1:6" ht="15" hidden="1" outlineLevel="1">
      <c r="A33" s="365"/>
      <c r="B33" s="113" t="s">
        <v>40</v>
      </c>
      <c r="C33" s="368"/>
      <c r="D33" s="346"/>
      <c r="E33" s="269">
        <v>0.11</v>
      </c>
      <c r="F33" s="290"/>
    </row>
    <row r="34" spans="1:6" ht="15" hidden="1" outlineLevel="1">
      <c r="A34" s="365"/>
      <c r="B34" s="113" t="s">
        <v>41</v>
      </c>
      <c r="C34" s="368"/>
      <c r="D34" s="346"/>
      <c r="E34" s="318">
        <v>0.12</v>
      </c>
      <c r="F34" s="321"/>
    </row>
    <row r="35" spans="1:6" ht="15" hidden="1" outlineLevel="1">
      <c r="A35" s="365"/>
      <c r="B35" s="113" t="s">
        <v>42</v>
      </c>
      <c r="C35" s="368"/>
      <c r="D35" s="346"/>
      <c r="E35" s="318"/>
      <c r="F35" s="321"/>
    </row>
    <row r="36" spans="1:6" ht="15" hidden="1" outlineLevel="1">
      <c r="A36" s="365"/>
      <c r="B36" s="113" t="s">
        <v>43</v>
      </c>
      <c r="C36" s="368"/>
      <c r="D36" s="346"/>
      <c r="E36" s="269">
        <v>0.01</v>
      </c>
      <c r="F36" s="290"/>
    </row>
    <row r="37" spans="1:6" ht="15" hidden="1" outlineLevel="1">
      <c r="A37" s="365"/>
      <c r="B37" s="113" t="s">
        <v>44</v>
      </c>
      <c r="C37" s="368"/>
      <c r="D37" s="346"/>
      <c r="E37" s="269">
        <v>0.06</v>
      </c>
      <c r="F37" s="290"/>
    </row>
    <row r="38" spans="1:6" ht="22.5" hidden="1" customHeight="1" outlineLevel="1">
      <c r="A38" s="365"/>
      <c r="B38" s="113" t="s">
        <v>45</v>
      </c>
      <c r="C38" s="368"/>
      <c r="D38" s="346"/>
      <c r="E38" s="254">
        <v>1E-3</v>
      </c>
      <c r="F38" s="227"/>
    </row>
    <row r="39" spans="1:6" ht="30" hidden="1" customHeight="1" outlineLevel="1">
      <c r="A39" s="366"/>
      <c r="B39" s="113" t="s">
        <v>46</v>
      </c>
      <c r="C39" s="368"/>
      <c r="D39" s="349"/>
      <c r="E39" s="190"/>
      <c r="F39" s="291"/>
    </row>
    <row r="40" spans="1:6" ht="51" customHeight="1" collapsed="1">
      <c r="A40" s="353" t="s">
        <v>37</v>
      </c>
      <c r="B40" s="107" t="s">
        <v>47</v>
      </c>
      <c r="C40" s="355" t="s">
        <v>48</v>
      </c>
      <c r="D40" s="348" t="s">
        <v>49</v>
      </c>
      <c r="E40" s="282">
        <f>E41+E42+E43+E44+E46+E47+E48</f>
        <v>1.4400000000000002</v>
      </c>
      <c r="F40" s="289"/>
    </row>
    <row r="41" spans="1:6" ht="37.5" customHeight="1">
      <c r="A41" s="354"/>
      <c r="B41" s="113" t="s">
        <v>50</v>
      </c>
      <c r="C41" s="356"/>
      <c r="D41" s="346"/>
      <c r="E41" s="269">
        <v>0.69</v>
      </c>
      <c r="F41" s="290"/>
    </row>
    <row r="42" spans="1:6" ht="80.25" customHeight="1">
      <c r="A42" s="354"/>
      <c r="B42" s="113" t="s">
        <v>51</v>
      </c>
      <c r="C42" s="356"/>
      <c r="D42" s="346"/>
      <c r="E42" s="269">
        <v>0.1</v>
      </c>
      <c r="F42" s="290"/>
    </row>
    <row r="43" spans="1:6" ht="61.5" customHeight="1">
      <c r="A43" s="354"/>
      <c r="B43" s="113" t="s">
        <v>52</v>
      </c>
      <c r="C43" s="356"/>
      <c r="D43" s="346"/>
      <c r="E43" s="269">
        <v>0.5</v>
      </c>
      <c r="F43" s="290"/>
    </row>
    <row r="44" spans="1:6" ht="57.75" customHeight="1">
      <c r="A44" s="354"/>
      <c r="B44" s="113" t="s">
        <v>53</v>
      </c>
      <c r="C44" s="356"/>
      <c r="D44" s="346"/>
      <c r="E44" s="269">
        <v>0.01</v>
      </c>
      <c r="F44" s="290"/>
    </row>
    <row r="45" spans="1:6" ht="65.25" hidden="1" customHeight="1" outlineLevel="1">
      <c r="A45" s="354"/>
      <c r="B45" s="113" t="s">
        <v>54</v>
      </c>
      <c r="C45" s="356"/>
      <c r="D45" s="346"/>
      <c r="E45" s="269">
        <v>0.34</v>
      </c>
      <c r="F45" s="290" t="s">
        <v>284</v>
      </c>
    </row>
    <row r="46" spans="1:6" ht="26.25" customHeight="1" collapsed="1">
      <c r="A46" s="354"/>
      <c r="B46" s="113" t="s">
        <v>55</v>
      </c>
      <c r="C46" s="356"/>
      <c r="D46" s="346"/>
      <c r="E46" s="269">
        <v>7.0000000000000007E-2</v>
      </c>
      <c r="F46" s="290"/>
    </row>
    <row r="47" spans="1:6" ht="26.25" customHeight="1">
      <c r="A47" s="354"/>
      <c r="B47" s="113" t="s">
        <v>56</v>
      </c>
      <c r="C47" s="356"/>
      <c r="D47" s="346"/>
      <c r="E47" s="269">
        <v>0.06</v>
      </c>
      <c r="F47" s="227"/>
    </row>
    <row r="48" spans="1:6" ht="48.75" customHeight="1" thickBot="1">
      <c r="A48" s="354"/>
      <c r="B48" s="113" t="s">
        <v>266</v>
      </c>
      <c r="C48" s="357"/>
      <c r="D48" s="346"/>
      <c r="E48" s="255">
        <v>0.01</v>
      </c>
      <c r="F48" s="228"/>
    </row>
    <row r="49" spans="1:6" ht="66.75" customHeight="1" thickBot="1">
      <c r="A49" s="22" t="s">
        <v>57</v>
      </c>
      <c r="B49" s="114" t="s">
        <v>58</v>
      </c>
      <c r="C49" s="23"/>
      <c r="D49" s="23"/>
      <c r="E49" s="24">
        <f>E50++E55+E91+E92+E108</f>
        <v>5.0644</v>
      </c>
      <c r="F49" s="240"/>
    </row>
    <row r="50" spans="1:6" ht="28.5" customHeight="1">
      <c r="A50" s="354" t="s">
        <v>59</v>
      </c>
      <c r="B50" s="115" t="s">
        <v>60</v>
      </c>
      <c r="C50" s="116"/>
      <c r="D50" s="117"/>
      <c r="E50" s="256">
        <f>E51+E52+E53+E54</f>
        <v>0.47000000000000003</v>
      </c>
      <c r="F50" s="241"/>
    </row>
    <row r="51" spans="1:6" ht="21" customHeight="1">
      <c r="A51" s="354"/>
      <c r="B51" s="118" t="s">
        <v>61</v>
      </c>
      <c r="C51" s="273" t="s">
        <v>62</v>
      </c>
      <c r="D51" s="280" t="s">
        <v>63</v>
      </c>
      <c r="E51" s="269">
        <v>0.24</v>
      </c>
      <c r="F51" s="290"/>
    </row>
    <row r="52" spans="1:6" ht="22.5" customHeight="1">
      <c r="A52" s="354"/>
      <c r="B52" s="118" t="s">
        <v>64</v>
      </c>
      <c r="C52" s="273" t="s">
        <v>65</v>
      </c>
      <c r="D52" s="280" t="s">
        <v>66</v>
      </c>
      <c r="E52" s="269">
        <v>7.0000000000000007E-2</v>
      </c>
      <c r="F52" s="290"/>
    </row>
    <row r="53" spans="1:6" ht="33.75">
      <c r="A53" s="354"/>
      <c r="B53" s="118" t="s">
        <v>67</v>
      </c>
      <c r="C53" s="25" t="s">
        <v>68</v>
      </c>
      <c r="D53" s="280" t="s">
        <v>69</v>
      </c>
      <c r="E53" s="269">
        <v>0.09</v>
      </c>
      <c r="F53" s="290"/>
    </row>
    <row r="54" spans="1:6" ht="33.75">
      <c r="A54" s="358"/>
      <c r="B54" s="119" t="s">
        <v>70</v>
      </c>
      <c r="C54" s="277" t="s">
        <v>48</v>
      </c>
      <c r="D54" s="281" t="s">
        <v>71</v>
      </c>
      <c r="E54" s="270">
        <v>7.0000000000000007E-2</v>
      </c>
      <c r="F54" s="291"/>
    </row>
    <row r="55" spans="1:6" ht="43.5" customHeight="1">
      <c r="A55" s="287" t="s">
        <v>72</v>
      </c>
      <c r="B55" s="101" t="s">
        <v>73</v>
      </c>
      <c r="C55" s="120"/>
      <c r="D55" s="281"/>
      <c r="E55" s="121">
        <f>E56+E70+E85</f>
        <v>1.9543999999999999</v>
      </c>
      <c r="F55" s="242"/>
    </row>
    <row r="56" spans="1:6" ht="39" customHeight="1">
      <c r="A56" s="26" t="s">
        <v>74</v>
      </c>
      <c r="B56" s="107" t="s">
        <v>75</v>
      </c>
      <c r="C56" s="27"/>
      <c r="D56" s="348" t="s">
        <v>49</v>
      </c>
      <c r="E56" s="268">
        <f>E57+E59</f>
        <v>0.86440000000000006</v>
      </c>
      <c r="F56" s="289"/>
    </row>
    <row r="57" spans="1:6" ht="56.25" customHeight="1">
      <c r="A57" s="28"/>
      <c r="B57" s="113" t="s">
        <v>76</v>
      </c>
      <c r="C57" s="278" t="s">
        <v>77</v>
      </c>
      <c r="D57" s="346"/>
      <c r="E57" s="318">
        <v>0.56000000000000005</v>
      </c>
      <c r="F57" s="321"/>
    </row>
    <row r="58" spans="1:6" ht="60">
      <c r="A58" s="29"/>
      <c r="B58" s="113" t="s">
        <v>78</v>
      </c>
      <c r="C58" s="278" t="s">
        <v>79</v>
      </c>
      <c r="D58" s="346"/>
      <c r="E58" s="318"/>
      <c r="F58" s="321"/>
    </row>
    <row r="59" spans="1:6" ht="35.25" customHeight="1">
      <c r="A59" s="29"/>
      <c r="B59" s="113" t="s">
        <v>80</v>
      </c>
      <c r="C59" s="345" t="s">
        <v>81</v>
      </c>
      <c r="D59" s="346"/>
      <c r="E59" s="269">
        <f>E60+E61+E63+E64+E65+E66+E67</f>
        <v>0.3044</v>
      </c>
      <c r="F59" s="290"/>
    </row>
    <row r="60" spans="1:6" ht="32.25" customHeight="1">
      <c r="A60" s="29"/>
      <c r="B60" s="113" t="s">
        <v>82</v>
      </c>
      <c r="C60" s="345"/>
      <c r="D60" s="346"/>
      <c r="E60" s="290">
        <v>0.02</v>
      </c>
      <c r="F60" s="290"/>
    </row>
    <row r="61" spans="1:6" ht="21" customHeight="1">
      <c r="A61" s="29"/>
      <c r="B61" s="113" t="s">
        <v>83</v>
      </c>
      <c r="C61" s="345"/>
      <c r="D61" s="346"/>
      <c r="E61" s="229">
        <v>2.0000000000000001E-4</v>
      </c>
      <c r="F61" s="229"/>
    </row>
    <row r="62" spans="1:6" ht="24" hidden="1" customHeight="1" outlineLevel="1">
      <c r="A62" s="29"/>
      <c r="B62" s="113" t="s">
        <v>84</v>
      </c>
      <c r="C62" s="345"/>
      <c r="D62" s="346"/>
      <c r="E62" s="290">
        <v>0.02</v>
      </c>
      <c r="F62" s="290" t="s">
        <v>284</v>
      </c>
    </row>
    <row r="63" spans="1:6" ht="20.25" customHeight="1" collapsed="1">
      <c r="A63" s="29"/>
      <c r="B63" s="113" t="s">
        <v>85</v>
      </c>
      <c r="C63" s="345"/>
      <c r="D63" s="346"/>
      <c r="E63" s="229">
        <v>2.0000000000000001E-4</v>
      </c>
      <c r="F63" s="229"/>
    </row>
    <row r="64" spans="1:6" ht="18.75" customHeight="1">
      <c r="A64" s="29"/>
      <c r="B64" s="113" t="s">
        <v>86</v>
      </c>
      <c r="C64" s="345"/>
      <c r="D64" s="346"/>
      <c r="E64" s="227">
        <v>4.0000000000000001E-3</v>
      </c>
      <c r="F64" s="227"/>
    </row>
    <row r="65" spans="1:6" ht="32.25" customHeight="1">
      <c r="A65" s="29"/>
      <c r="B65" s="113" t="s">
        <v>87</v>
      </c>
      <c r="C65" s="345"/>
      <c r="D65" s="346"/>
      <c r="E65" s="290">
        <v>0.05</v>
      </c>
      <c r="F65" s="290"/>
    </row>
    <row r="66" spans="1:6" ht="18.75" customHeight="1">
      <c r="A66" s="29"/>
      <c r="B66" s="113" t="s">
        <v>88</v>
      </c>
      <c r="C66" s="345"/>
      <c r="D66" s="346"/>
      <c r="E66" s="290">
        <v>0.21</v>
      </c>
      <c r="F66" s="290"/>
    </row>
    <row r="67" spans="1:6" ht="20.25" customHeight="1">
      <c r="A67" s="29"/>
      <c r="B67" s="113" t="s">
        <v>89</v>
      </c>
      <c r="C67" s="345"/>
      <c r="D67" s="346"/>
      <c r="E67" s="290">
        <v>0.02</v>
      </c>
      <c r="F67" s="290"/>
    </row>
    <row r="68" spans="1:6" ht="63.75" hidden="1" customHeight="1" outlineLevel="1">
      <c r="A68" s="30"/>
      <c r="B68" s="207" t="s">
        <v>90</v>
      </c>
      <c r="C68" s="31" t="s">
        <v>91</v>
      </c>
      <c r="D68" s="281" t="s">
        <v>92</v>
      </c>
      <c r="E68" s="257">
        <v>0.63</v>
      </c>
      <c r="F68" s="291"/>
    </row>
    <row r="69" spans="1:6" ht="36" customHeight="1" collapsed="1">
      <c r="A69" s="26" t="s">
        <v>74</v>
      </c>
      <c r="B69" s="107" t="s">
        <v>93</v>
      </c>
      <c r="C69" s="43"/>
      <c r="D69" s="32"/>
      <c r="E69" s="293"/>
      <c r="F69" s="289"/>
    </row>
    <row r="70" spans="1:6" ht="24.75" customHeight="1">
      <c r="A70" s="33"/>
      <c r="B70" s="123" t="s">
        <v>94</v>
      </c>
      <c r="C70" s="124"/>
      <c r="D70" s="346" t="s">
        <v>49</v>
      </c>
      <c r="E70" s="269">
        <f>E71+E72</f>
        <v>0.55999999999999994</v>
      </c>
      <c r="F70" s="290"/>
    </row>
    <row r="71" spans="1:6" ht="66" customHeight="1">
      <c r="A71" s="33"/>
      <c r="B71" s="125" t="s">
        <v>95</v>
      </c>
      <c r="C71" s="272" t="s">
        <v>77</v>
      </c>
      <c r="D71" s="346"/>
      <c r="E71" s="269">
        <v>0.21</v>
      </c>
      <c r="F71" s="290"/>
    </row>
    <row r="72" spans="1:6" ht="21" customHeight="1">
      <c r="A72" s="33"/>
      <c r="B72" s="125" t="s">
        <v>96</v>
      </c>
      <c r="C72" s="341" t="s">
        <v>48</v>
      </c>
      <c r="D72" s="346"/>
      <c r="E72" s="269">
        <f>E73+E74+E75+E76</f>
        <v>0.35</v>
      </c>
      <c r="F72" s="290"/>
    </row>
    <row r="73" spans="1:6" ht="33.75" customHeight="1">
      <c r="A73" s="33"/>
      <c r="B73" s="125" t="s">
        <v>97</v>
      </c>
      <c r="C73" s="341"/>
      <c r="D73" s="346"/>
      <c r="E73" s="290">
        <v>7.0000000000000007E-2</v>
      </c>
      <c r="F73" s="290"/>
    </row>
    <row r="74" spans="1:6" ht="21" customHeight="1">
      <c r="A74" s="33"/>
      <c r="B74" s="125" t="s">
        <v>98</v>
      </c>
      <c r="C74" s="341"/>
      <c r="D74" s="346"/>
      <c r="E74" s="290">
        <v>0.02</v>
      </c>
      <c r="F74" s="290"/>
    </row>
    <row r="75" spans="1:6" ht="21" customHeight="1">
      <c r="A75" s="33"/>
      <c r="B75" s="125" t="s">
        <v>88</v>
      </c>
      <c r="C75" s="341"/>
      <c r="D75" s="346"/>
      <c r="E75" s="290">
        <v>0.21</v>
      </c>
      <c r="F75" s="290"/>
    </row>
    <row r="76" spans="1:6" ht="39.75" customHeight="1">
      <c r="A76" s="33"/>
      <c r="B76" s="125" t="s">
        <v>99</v>
      </c>
      <c r="C76" s="341"/>
      <c r="D76" s="346"/>
      <c r="E76" s="290">
        <v>0.05</v>
      </c>
      <c r="F76" s="290"/>
    </row>
    <row r="77" spans="1:6" s="212" customFormat="1" ht="63.75" hidden="1" customHeight="1" outlineLevel="1">
      <c r="A77" s="208"/>
      <c r="B77" s="209" t="s">
        <v>90</v>
      </c>
      <c r="C77" s="210" t="s">
        <v>91</v>
      </c>
      <c r="D77" s="211" t="s">
        <v>92</v>
      </c>
      <c r="E77" s="258">
        <v>0.05</v>
      </c>
      <c r="F77" s="230"/>
    </row>
    <row r="78" spans="1:6" ht="21.75" hidden="1" customHeight="1" outlineLevel="1" collapsed="1">
      <c r="A78" s="33"/>
      <c r="B78" s="126" t="s">
        <v>100</v>
      </c>
      <c r="C78" s="272"/>
      <c r="D78" s="127"/>
      <c r="E78" s="292"/>
      <c r="F78" s="290"/>
    </row>
    <row r="79" spans="1:6" ht="60" hidden="1" customHeight="1" outlineLevel="1">
      <c r="A79" s="33"/>
      <c r="B79" s="113" t="s">
        <v>95</v>
      </c>
      <c r="C79" s="275" t="s">
        <v>77</v>
      </c>
      <c r="D79" s="315" t="s">
        <v>49</v>
      </c>
      <c r="E79" s="347"/>
      <c r="F79" s="321"/>
    </row>
    <row r="80" spans="1:6" ht="15" hidden="1" customHeight="1" outlineLevel="1">
      <c r="A80" s="33"/>
      <c r="B80" s="113" t="s">
        <v>96</v>
      </c>
      <c r="C80" s="327" t="s">
        <v>48</v>
      </c>
      <c r="D80" s="315"/>
      <c r="E80" s="347"/>
      <c r="F80" s="321"/>
    </row>
    <row r="81" spans="1:6" ht="30" hidden="1" customHeight="1" outlineLevel="1">
      <c r="A81" s="33"/>
      <c r="B81" s="113" t="s">
        <v>97</v>
      </c>
      <c r="C81" s="327"/>
      <c r="D81" s="315"/>
      <c r="E81" s="347"/>
      <c r="F81" s="321"/>
    </row>
    <row r="82" spans="1:6" ht="15" hidden="1" customHeight="1" outlineLevel="1">
      <c r="A82" s="33"/>
      <c r="B82" s="113" t="s">
        <v>98</v>
      </c>
      <c r="C82" s="327"/>
      <c r="D82" s="315"/>
      <c r="E82" s="347"/>
      <c r="F82" s="321"/>
    </row>
    <row r="83" spans="1:6" ht="30" hidden="1" customHeight="1" outlineLevel="1">
      <c r="A83" s="33"/>
      <c r="B83" s="113" t="s">
        <v>99</v>
      </c>
      <c r="C83" s="327"/>
      <c r="D83" s="315"/>
      <c r="E83" s="347"/>
      <c r="F83" s="321"/>
    </row>
    <row r="84" spans="1:6" ht="63.75" hidden="1" customHeight="1" outlineLevel="1">
      <c r="A84" s="33"/>
      <c r="B84" s="122" t="s">
        <v>90</v>
      </c>
      <c r="C84" s="275" t="s">
        <v>91</v>
      </c>
      <c r="D84" s="266" t="s">
        <v>92</v>
      </c>
      <c r="E84" s="292"/>
      <c r="F84" s="290"/>
    </row>
    <row r="85" spans="1:6" ht="23.25" customHeight="1" collapsed="1">
      <c r="A85" s="128"/>
      <c r="B85" s="126" t="s">
        <v>101</v>
      </c>
      <c r="C85" s="35"/>
      <c r="D85" s="348" t="s">
        <v>49</v>
      </c>
      <c r="E85" s="268">
        <f>E86+E88+E89</f>
        <v>0.53</v>
      </c>
      <c r="F85" s="289"/>
    </row>
    <row r="86" spans="1:6" ht="54.75" customHeight="1">
      <c r="A86" s="129"/>
      <c r="B86" s="125" t="s">
        <v>102</v>
      </c>
      <c r="C86" s="272" t="s">
        <v>77</v>
      </c>
      <c r="D86" s="346"/>
      <c r="E86" s="269">
        <v>0.21</v>
      </c>
      <c r="F86" s="290"/>
    </row>
    <row r="87" spans="1:6" ht="21" customHeight="1">
      <c r="A87" s="129"/>
      <c r="B87" s="125" t="s">
        <v>96</v>
      </c>
      <c r="C87" s="341" t="s">
        <v>48</v>
      </c>
      <c r="D87" s="346"/>
      <c r="E87" s="279"/>
      <c r="F87" s="290"/>
    </row>
    <row r="88" spans="1:6" ht="18.75" customHeight="1">
      <c r="A88" s="129"/>
      <c r="B88" s="130" t="s">
        <v>103</v>
      </c>
      <c r="C88" s="341"/>
      <c r="D88" s="346"/>
      <c r="E88" s="269">
        <v>0.01</v>
      </c>
      <c r="F88" s="290"/>
    </row>
    <row r="89" spans="1:6" ht="39" customHeight="1">
      <c r="A89" s="131"/>
      <c r="B89" s="132" t="s">
        <v>104</v>
      </c>
      <c r="C89" s="34" t="s">
        <v>32</v>
      </c>
      <c r="D89" s="349"/>
      <c r="E89" s="270">
        <v>0.31</v>
      </c>
      <c r="F89" s="291"/>
    </row>
    <row r="90" spans="1:6" ht="120.75" hidden="1" customHeight="1" outlineLevel="1">
      <c r="A90" s="133" t="s">
        <v>105</v>
      </c>
      <c r="B90" s="134" t="s">
        <v>106</v>
      </c>
      <c r="C90" s="275" t="s">
        <v>107</v>
      </c>
      <c r="D90" s="266" t="s">
        <v>108</v>
      </c>
      <c r="E90" s="259">
        <v>0.03</v>
      </c>
      <c r="F90" s="221"/>
    </row>
    <row r="91" spans="1:6" ht="68.25" customHeight="1" collapsed="1">
      <c r="A91" s="36" t="s">
        <v>105</v>
      </c>
      <c r="B91" s="103" t="s">
        <v>270</v>
      </c>
      <c r="C91" s="37" t="s">
        <v>110</v>
      </c>
      <c r="D91" s="38" t="s">
        <v>49</v>
      </c>
      <c r="E91" s="135">
        <v>1.55</v>
      </c>
      <c r="F91" s="221"/>
    </row>
    <row r="92" spans="1:6" ht="26.25" customHeight="1">
      <c r="A92" s="39" t="s">
        <v>109</v>
      </c>
      <c r="B92" s="136" t="s">
        <v>264</v>
      </c>
      <c r="C92" s="137"/>
      <c r="D92" s="138"/>
      <c r="E92" s="282">
        <f>E93+E99+E107</f>
        <v>1</v>
      </c>
      <c r="F92" s="289"/>
    </row>
    <row r="93" spans="1:6" ht="45" customHeight="1">
      <c r="A93" s="40" t="s">
        <v>74</v>
      </c>
      <c r="B93" s="139" t="s">
        <v>111</v>
      </c>
      <c r="C93" s="350" t="s">
        <v>112</v>
      </c>
      <c r="D93" s="348" t="s">
        <v>49</v>
      </c>
      <c r="E93" s="317">
        <v>0.32</v>
      </c>
      <c r="F93" s="320"/>
    </row>
    <row r="94" spans="1:6" ht="37.5" customHeight="1">
      <c r="A94" s="41"/>
      <c r="B94" s="140" t="s">
        <v>113</v>
      </c>
      <c r="C94" s="351"/>
      <c r="D94" s="346"/>
      <c r="E94" s="318"/>
      <c r="F94" s="321"/>
    </row>
    <row r="95" spans="1:6" ht="18.75" customHeight="1">
      <c r="A95" s="41"/>
      <c r="B95" s="140" t="s">
        <v>114</v>
      </c>
      <c r="C95" s="351"/>
      <c r="D95" s="346"/>
      <c r="E95" s="318"/>
      <c r="F95" s="321"/>
    </row>
    <row r="96" spans="1:6" ht="20.25" customHeight="1">
      <c r="A96" s="41"/>
      <c r="B96" s="140" t="s">
        <v>115</v>
      </c>
      <c r="C96" s="351"/>
      <c r="D96" s="346"/>
      <c r="E96" s="318"/>
      <c r="F96" s="321"/>
    </row>
    <row r="97" spans="1:6" ht="21" customHeight="1">
      <c r="A97" s="41"/>
      <c r="B97" s="141" t="s">
        <v>116</v>
      </c>
      <c r="C97" s="352"/>
      <c r="D97" s="349"/>
      <c r="E97" s="319"/>
      <c r="F97" s="322"/>
    </row>
    <row r="98" spans="1:6" ht="33.75" customHeight="1">
      <c r="A98" s="40" t="s">
        <v>74</v>
      </c>
      <c r="B98" s="142" t="s">
        <v>117</v>
      </c>
      <c r="C98" s="274"/>
      <c r="D98" s="314" t="s">
        <v>118</v>
      </c>
      <c r="E98" s="143"/>
      <c r="F98" s="218"/>
    </row>
    <row r="99" spans="1:6" ht="57" customHeight="1">
      <c r="A99" s="285"/>
      <c r="B99" s="113" t="s">
        <v>119</v>
      </c>
      <c r="C99" s="275" t="s">
        <v>79</v>
      </c>
      <c r="D99" s="315"/>
      <c r="E99" s="318">
        <v>0.62</v>
      </c>
      <c r="F99" s="321"/>
    </row>
    <row r="100" spans="1:6" ht="32.25" customHeight="1">
      <c r="A100" s="285"/>
      <c r="B100" s="113" t="s">
        <v>120</v>
      </c>
      <c r="C100" s="327" t="s">
        <v>121</v>
      </c>
      <c r="D100" s="315"/>
      <c r="E100" s="318"/>
      <c r="F100" s="321"/>
    </row>
    <row r="101" spans="1:6" ht="24" customHeight="1">
      <c r="A101" s="285"/>
      <c r="B101" s="113" t="s">
        <v>122</v>
      </c>
      <c r="C101" s="327"/>
      <c r="D101" s="315"/>
      <c r="E101" s="318"/>
      <c r="F101" s="321"/>
    </row>
    <row r="102" spans="1:6" ht="20.25" customHeight="1">
      <c r="A102" s="285"/>
      <c r="B102" s="113" t="s">
        <v>123</v>
      </c>
      <c r="C102" s="327"/>
      <c r="D102" s="315"/>
      <c r="E102" s="318"/>
      <c r="F102" s="321"/>
    </row>
    <row r="103" spans="1:6" ht="20.25" customHeight="1">
      <c r="A103" s="285"/>
      <c r="B103" s="113" t="s">
        <v>124</v>
      </c>
      <c r="C103" s="327"/>
      <c r="D103" s="315"/>
      <c r="E103" s="318"/>
      <c r="F103" s="321"/>
    </row>
    <row r="104" spans="1:6" ht="17.25" customHeight="1">
      <c r="A104" s="285"/>
      <c r="B104" s="113" t="s">
        <v>125</v>
      </c>
      <c r="C104" s="327"/>
      <c r="D104" s="315"/>
      <c r="E104" s="318"/>
      <c r="F104" s="321"/>
    </row>
    <row r="105" spans="1:6" ht="15">
      <c r="A105" s="285"/>
      <c r="B105" s="113" t="s">
        <v>126</v>
      </c>
      <c r="C105" s="327"/>
      <c r="D105" s="315"/>
      <c r="E105" s="318"/>
      <c r="F105" s="321"/>
    </row>
    <row r="106" spans="1:6" ht="15">
      <c r="A106" s="285"/>
      <c r="B106" s="113" t="s">
        <v>127</v>
      </c>
      <c r="C106" s="275" t="s">
        <v>128</v>
      </c>
      <c r="D106" s="315"/>
      <c r="E106" s="318"/>
      <c r="F106" s="321"/>
    </row>
    <row r="107" spans="1:6" ht="75" customHeight="1">
      <c r="A107" s="286"/>
      <c r="B107" s="125" t="s">
        <v>265</v>
      </c>
      <c r="C107" s="42" t="s">
        <v>91</v>
      </c>
      <c r="D107" s="267" t="s">
        <v>92</v>
      </c>
      <c r="E107" s="270">
        <v>0.06</v>
      </c>
      <c r="F107" s="291"/>
    </row>
    <row r="108" spans="1:6" ht="183.75" customHeight="1" thickBot="1">
      <c r="A108" s="284" t="s">
        <v>262</v>
      </c>
      <c r="B108" s="134" t="s">
        <v>129</v>
      </c>
      <c r="C108" s="43" t="s">
        <v>130</v>
      </c>
      <c r="D108" s="44" t="s">
        <v>131</v>
      </c>
      <c r="E108" s="251">
        <v>0.09</v>
      </c>
      <c r="F108" s="290"/>
    </row>
    <row r="109" spans="1:6" ht="51" customHeight="1" thickBot="1">
      <c r="A109" s="22" t="s">
        <v>132</v>
      </c>
      <c r="B109" s="114" t="s">
        <v>133</v>
      </c>
      <c r="C109" s="23"/>
      <c r="D109" s="23"/>
      <c r="E109" s="24">
        <f>E110+E151+E180+E181+E182</f>
        <v>6.55</v>
      </c>
      <c r="F109" s="240"/>
    </row>
    <row r="110" spans="1:6" ht="29.25" customHeight="1">
      <c r="A110" s="45" t="s">
        <v>134</v>
      </c>
      <c r="B110" s="144" t="s">
        <v>135</v>
      </c>
      <c r="C110" s="46"/>
      <c r="D110" s="46"/>
      <c r="E110" s="145">
        <f>E111+E149</f>
        <v>2.11</v>
      </c>
      <c r="F110" s="243"/>
    </row>
    <row r="111" spans="1:6" s="97" customFormat="1" ht="48.75" customHeight="1">
      <c r="A111" s="96" t="s">
        <v>260</v>
      </c>
      <c r="B111" s="107" t="s">
        <v>261</v>
      </c>
      <c r="C111" s="98" t="str">
        <f>C119</f>
        <v>1 раз в месяц</v>
      </c>
      <c r="D111" s="189" t="str">
        <f>D119</f>
        <v>на 1 кв.м. убираемой площади (лестничные площадки и марши)</v>
      </c>
      <c r="E111" s="262">
        <f>2.15-0.18</f>
        <v>1.97</v>
      </c>
      <c r="F111" s="221" t="s">
        <v>285</v>
      </c>
    </row>
    <row r="112" spans="1:6" ht="15" hidden="1" outlineLevel="1">
      <c r="A112" s="47"/>
      <c r="B112" s="107" t="s">
        <v>136</v>
      </c>
      <c r="C112" s="342" t="s">
        <v>137</v>
      </c>
      <c r="D112" s="314" t="s">
        <v>138</v>
      </c>
      <c r="E112" s="268"/>
      <c r="F112" s="289"/>
    </row>
    <row r="113" spans="1:6" ht="15" hidden="1" outlineLevel="1">
      <c r="A113" s="48"/>
      <c r="B113" s="146" t="s">
        <v>139</v>
      </c>
      <c r="C113" s="343"/>
      <c r="D113" s="315"/>
      <c r="E113" s="269"/>
      <c r="F113" s="290"/>
    </row>
    <row r="114" spans="1:6" ht="15" hidden="1" outlineLevel="1">
      <c r="A114" s="48"/>
      <c r="B114" s="147" t="s">
        <v>140</v>
      </c>
      <c r="C114" s="343"/>
      <c r="D114" s="315"/>
      <c r="E114" s="269"/>
      <c r="F114" s="290"/>
    </row>
    <row r="115" spans="1:6" ht="15" hidden="1" outlineLevel="1">
      <c r="A115" s="48"/>
      <c r="B115" s="147" t="s">
        <v>141</v>
      </c>
      <c r="C115" s="343"/>
      <c r="D115" s="315"/>
      <c r="E115" s="269"/>
      <c r="F115" s="290"/>
    </row>
    <row r="116" spans="1:6" ht="15" hidden="1" outlineLevel="1">
      <c r="A116" s="48"/>
      <c r="B116" s="147" t="s">
        <v>142</v>
      </c>
      <c r="C116" s="343"/>
      <c r="D116" s="315"/>
      <c r="E116" s="269"/>
      <c r="F116" s="290"/>
    </row>
    <row r="117" spans="1:6" ht="15" hidden="1" outlineLevel="1">
      <c r="A117" s="48"/>
      <c r="B117" s="147" t="s">
        <v>143</v>
      </c>
      <c r="C117" s="343"/>
      <c r="D117" s="315"/>
      <c r="E117" s="269"/>
      <c r="F117" s="290"/>
    </row>
    <row r="118" spans="1:6" ht="15" hidden="1" outlineLevel="1">
      <c r="A118" s="49"/>
      <c r="B118" s="147" t="s">
        <v>144</v>
      </c>
      <c r="C118" s="344"/>
      <c r="D118" s="316"/>
      <c r="E118" s="270"/>
      <c r="F118" s="291"/>
    </row>
    <row r="119" spans="1:6" ht="15" hidden="1" outlineLevel="1">
      <c r="A119" s="47"/>
      <c r="B119" s="107" t="s">
        <v>145</v>
      </c>
      <c r="C119" s="324" t="s">
        <v>146</v>
      </c>
      <c r="D119" s="315" t="s">
        <v>138</v>
      </c>
      <c r="E119" s="268"/>
      <c r="F119" s="289"/>
    </row>
    <row r="120" spans="1:6" ht="15" hidden="1" outlineLevel="1">
      <c r="A120" s="48"/>
      <c r="B120" s="146" t="s">
        <v>139</v>
      </c>
      <c r="C120" s="324"/>
      <c r="D120" s="315"/>
      <c r="E120" s="269"/>
      <c r="F120" s="290"/>
    </row>
    <row r="121" spans="1:6" ht="15" hidden="1" outlineLevel="1">
      <c r="A121" s="48"/>
      <c r="B121" s="147" t="s">
        <v>140</v>
      </c>
      <c r="C121" s="324"/>
      <c r="D121" s="315"/>
      <c r="E121" s="269"/>
      <c r="F121" s="290"/>
    </row>
    <row r="122" spans="1:6" ht="15" hidden="1" outlineLevel="1">
      <c r="A122" s="48"/>
      <c r="B122" s="147" t="s">
        <v>141</v>
      </c>
      <c r="C122" s="324"/>
      <c r="D122" s="315"/>
      <c r="E122" s="269"/>
      <c r="F122" s="290"/>
    </row>
    <row r="123" spans="1:6" ht="15" hidden="1" outlineLevel="1">
      <c r="A123" s="48"/>
      <c r="B123" s="147" t="s">
        <v>142</v>
      </c>
      <c r="C123" s="324"/>
      <c r="D123" s="315"/>
      <c r="E123" s="269"/>
      <c r="F123" s="290"/>
    </row>
    <row r="124" spans="1:6" ht="15" hidden="1" outlineLevel="1">
      <c r="A124" s="48"/>
      <c r="B124" s="147" t="s">
        <v>143</v>
      </c>
      <c r="C124" s="324"/>
      <c r="D124" s="315"/>
      <c r="E124" s="269"/>
      <c r="F124" s="290"/>
    </row>
    <row r="125" spans="1:6" ht="15" hidden="1" outlineLevel="1">
      <c r="A125" s="49"/>
      <c r="B125" s="148" t="s">
        <v>144</v>
      </c>
      <c r="C125" s="325"/>
      <c r="D125" s="316"/>
      <c r="E125" s="270"/>
      <c r="F125" s="291"/>
    </row>
    <row r="126" spans="1:6" ht="33.75" hidden="1" outlineLevel="1">
      <c r="A126" s="50"/>
      <c r="B126" s="149" t="s">
        <v>147</v>
      </c>
      <c r="C126" s="277" t="s">
        <v>148</v>
      </c>
      <c r="D126" s="204" t="s">
        <v>149</v>
      </c>
      <c r="E126" s="269"/>
      <c r="F126" s="290"/>
    </row>
    <row r="127" spans="1:6" ht="15" hidden="1" outlineLevel="1">
      <c r="A127" s="47"/>
      <c r="B127" s="150" t="s">
        <v>150</v>
      </c>
      <c r="C127" s="326" t="s">
        <v>32</v>
      </c>
      <c r="D127" s="314" t="s">
        <v>151</v>
      </c>
      <c r="E127" s="268"/>
      <c r="F127" s="289"/>
    </row>
    <row r="128" spans="1:6" ht="15" hidden="1" outlineLevel="1">
      <c r="A128" s="48"/>
      <c r="B128" s="146" t="s">
        <v>152</v>
      </c>
      <c r="C128" s="327"/>
      <c r="D128" s="315"/>
      <c r="E128" s="143"/>
      <c r="F128" s="218"/>
    </row>
    <row r="129" spans="1:6" ht="15" hidden="1" outlineLevel="1">
      <c r="A129" s="48"/>
      <c r="B129" s="147" t="s">
        <v>153</v>
      </c>
      <c r="C129" s="327"/>
      <c r="D129" s="315"/>
      <c r="E129" s="269"/>
      <c r="F129" s="290"/>
    </row>
    <row r="130" spans="1:6" ht="15" hidden="1" outlineLevel="1">
      <c r="A130" s="51"/>
      <c r="B130" s="147" t="s">
        <v>154</v>
      </c>
      <c r="C130" s="328"/>
      <c r="D130" s="329"/>
      <c r="E130" s="270"/>
      <c r="F130" s="291"/>
    </row>
    <row r="131" spans="1:6" hidden="1" outlineLevel="1">
      <c r="A131" s="52"/>
      <c r="B131" s="151" t="s">
        <v>155</v>
      </c>
      <c r="C131" s="330" t="s">
        <v>68</v>
      </c>
      <c r="D131" s="53"/>
      <c r="E131" s="269"/>
      <c r="F131" s="290"/>
    </row>
    <row r="132" spans="1:6" hidden="1" outlineLevel="1">
      <c r="A132" s="54"/>
      <c r="B132" s="152" t="s">
        <v>156</v>
      </c>
      <c r="C132" s="331"/>
      <c r="D132" s="333" t="s">
        <v>157</v>
      </c>
      <c r="E132" s="269"/>
      <c r="F132" s="290"/>
    </row>
    <row r="133" spans="1:6" hidden="1" outlineLevel="1">
      <c r="A133" s="54"/>
      <c r="B133" s="152" t="s">
        <v>158</v>
      </c>
      <c r="C133" s="331"/>
      <c r="D133" s="333"/>
      <c r="E133" s="254"/>
      <c r="F133" s="227"/>
    </row>
    <row r="134" spans="1:6" hidden="1" outlineLevel="1">
      <c r="A134" s="54"/>
      <c r="B134" s="152" t="s">
        <v>159</v>
      </c>
      <c r="C134" s="331"/>
      <c r="D134" s="333"/>
      <c r="E134" s="254"/>
      <c r="F134" s="227"/>
    </row>
    <row r="135" spans="1:6" hidden="1" outlineLevel="1">
      <c r="A135" s="54"/>
      <c r="B135" s="152" t="s">
        <v>160</v>
      </c>
      <c r="C135" s="331"/>
      <c r="D135" s="333"/>
      <c r="E135" s="269"/>
      <c r="F135" s="290"/>
    </row>
    <row r="136" spans="1:6" hidden="1" outlineLevel="1">
      <c r="A136" s="54"/>
      <c r="B136" s="152" t="s">
        <v>161</v>
      </c>
      <c r="C136" s="331"/>
      <c r="D136" s="333"/>
      <c r="E136" s="269"/>
      <c r="F136" s="290"/>
    </row>
    <row r="137" spans="1:6" hidden="1" outlineLevel="1">
      <c r="A137" s="54"/>
      <c r="B137" s="152" t="s">
        <v>162</v>
      </c>
      <c r="C137" s="331"/>
      <c r="D137" s="333"/>
      <c r="E137" s="269"/>
      <c r="F137" s="290"/>
    </row>
    <row r="138" spans="1:6" hidden="1" outlineLevel="1">
      <c r="A138" s="54"/>
      <c r="B138" s="152" t="s">
        <v>163</v>
      </c>
      <c r="C138" s="331"/>
      <c r="D138" s="333"/>
      <c r="E138" s="254"/>
      <c r="F138" s="227"/>
    </row>
    <row r="139" spans="1:6" hidden="1" outlineLevel="1">
      <c r="A139" s="54"/>
      <c r="B139" s="152" t="s">
        <v>164</v>
      </c>
      <c r="C139" s="331"/>
      <c r="D139" s="333"/>
      <c r="E139" s="254"/>
      <c r="F139" s="227"/>
    </row>
    <row r="140" spans="1:6" hidden="1" outlineLevel="1">
      <c r="A140" s="55"/>
      <c r="B140" s="153" t="s">
        <v>165</v>
      </c>
      <c r="C140" s="332"/>
      <c r="D140" s="202" t="s">
        <v>166</v>
      </c>
      <c r="E140" s="260"/>
      <c r="F140" s="231"/>
    </row>
    <row r="141" spans="1:6" ht="54.75" hidden="1" customHeight="1" outlineLevel="1" collapsed="1">
      <c r="A141" s="154"/>
      <c r="B141" s="185" t="s">
        <v>167</v>
      </c>
      <c r="C141" s="56" t="s">
        <v>168</v>
      </c>
      <c r="D141" s="57" t="s">
        <v>157</v>
      </c>
      <c r="E141" s="269">
        <v>0.04</v>
      </c>
      <c r="F141" s="290" t="s">
        <v>284</v>
      </c>
    </row>
    <row r="142" spans="1:6" ht="20.25" customHeight="1" collapsed="1">
      <c r="A142" s="58"/>
      <c r="B142" s="155" t="s">
        <v>169</v>
      </c>
      <c r="C142" s="334" t="s">
        <v>170</v>
      </c>
      <c r="D142" s="335" t="s">
        <v>171</v>
      </c>
      <c r="E142" s="156"/>
      <c r="F142" s="219"/>
    </row>
    <row r="143" spans="1:6" ht="18.75" customHeight="1">
      <c r="A143" s="54"/>
      <c r="B143" s="157" t="s">
        <v>172</v>
      </c>
      <c r="C143" s="331"/>
      <c r="D143" s="336"/>
      <c r="E143" s="269"/>
      <c r="F143" s="290"/>
    </row>
    <row r="144" spans="1:6" ht="21" hidden="1" customHeight="1" outlineLevel="1">
      <c r="A144" s="54"/>
      <c r="B144" s="146" t="s">
        <v>16</v>
      </c>
      <c r="C144" s="331"/>
      <c r="D144" s="336"/>
      <c r="E144" s="269">
        <v>0.03</v>
      </c>
      <c r="F144" s="290" t="s">
        <v>284</v>
      </c>
    </row>
    <row r="145" spans="1:6" ht="17.25" hidden="1" customHeight="1" outlineLevel="1">
      <c r="A145" s="54"/>
      <c r="B145" s="59" t="s">
        <v>173</v>
      </c>
      <c r="C145" s="331"/>
      <c r="D145" s="336"/>
      <c r="E145" s="269"/>
      <c r="F145" s="290"/>
    </row>
    <row r="146" spans="1:6" ht="15" hidden="1" outlineLevel="1">
      <c r="A146" s="54"/>
      <c r="B146" s="59" t="s">
        <v>174</v>
      </c>
      <c r="C146" s="331"/>
      <c r="D146" s="336"/>
      <c r="E146" s="269"/>
      <c r="F146" s="290"/>
    </row>
    <row r="147" spans="1:6" ht="20.25" customHeight="1" collapsed="1">
      <c r="A147" s="54"/>
      <c r="B147" s="157" t="s">
        <v>175</v>
      </c>
      <c r="C147" s="331" t="s">
        <v>176</v>
      </c>
      <c r="D147" s="336"/>
      <c r="E147" s="269"/>
      <c r="F147" s="290"/>
    </row>
    <row r="148" spans="1:6" ht="21" customHeight="1">
      <c r="A148" s="54"/>
      <c r="B148" s="146" t="s">
        <v>16</v>
      </c>
      <c r="C148" s="331"/>
      <c r="D148" s="336"/>
      <c r="E148" s="269"/>
      <c r="F148" s="290"/>
    </row>
    <row r="149" spans="1:6" ht="20.25" customHeight="1">
      <c r="A149" s="54"/>
      <c r="B149" s="59" t="s">
        <v>173</v>
      </c>
      <c r="C149" s="331"/>
      <c r="D149" s="336"/>
      <c r="E149" s="269">
        <v>0.14000000000000001</v>
      </c>
      <c r="F149" s="290"/>
    </row>
    <row r="150" spans="1:6" ht="15" hidden="1" outlineLevel="1">
      <c r="A150" s="60"/>
      <c r="B150" s="59" t="s">
        <v>174</v>
      </c>
      <c r="C150" s="338"/>
      <c r="D150" s="337"/>
      <c r="E150" s="294"/>
      <c r="F150" s="291"/>
    </row>
    <row r="151" spans="1:6" ht="36" customHeight="1" collapsed="1">
      <c r="A151" s="61" t="s">
        <v>177</v>
      </c>
      <c r="B151" s="139" t="s">
        <v>178</v>
      </c>
      <c r="C151" s="276"/>
      <c r="D151" s="203"/>
      <c r="E151" s="135">
        <f>E152+E168+E177</f>
        <v>0.77</v>
      </c>
      <c r="F151" s="221"/>
    </row>
    <row r="152" spans="1:6" ht="29.25" customHeight="1">
      <c r="A152" s="62"/>
      <c r="B152" s="158" t="s">
        <v>179</v>
      </c>
      <c r="C152" s="63"/>
      <c r="D152" s="64"/>
      <c r="E152" s="159">
        <f>E154+E157</f>
        <v>0.26</v>
      </c>
      <c r="F152" s="220"/>
    </row>
    <row r="153" spans="1:6" ht="24" customHeight="1">
      <c r="A153" s="65"/>
      <c r="B153" s="160" t="s">
        <v>180</v>
      </c>
      <c r="C153" s="35"/>
      <c r="D153" s="339" t="s">
        <v>181</v>
      </c>
      <c r="E153" s="268"/>
      <c r="F153" s="289"/>
    </row>
    <row r="154" spans="1:6" ht="21" customHeight="1">
      <c r="A154" s="66"/>
      <c r="B154" s="161" t="s">
        <v>182</v>
      </c>
      <c r="C154" s="341" t="s">
        <v>183</v>
      </c>
      <c r="D154" s="340"/>
      <c r="E154" s="269">
        <v>0.24</v>
      </c>
      <c r="F154" s="290"/>
    </row>
    <row r="155" spans="1:6" ht="7.5" hidden="1" customHeight="1" outlineLevel="1">
      <c r="A155" s="66"/>
      <c r="B155" s="161" t="s">
        <v>184</v>
      </c>
      <c r="C155" s="341"/>
      <c r="D155" s="340"/>
      <c r="E155" s="269"/>
      <c r="F155" s="290"/>
    </row>
    <row r="156" spans="1:6" ht="21" hidden="1" customHeight="1" outlineLevel="1" collapsed="1">
      <c r="A156" s="66"/>
      <c r="B156" s="162" t="s">
        <v>185</v>
      </c>
      <c r="C156" s="341"/>
      <c r="D156" s="340"/>
      <c r="E156" s="269">
        <v>1.7</v>
      </c>
      <c r="F156" s="290" t="s">
        <v>284</v>
      </c>
    </row>
    <row r="157" spans="1:6" ht="20.25" customHeight="1" collapsed="1">
      <c r="A157" s="66"/>
      <c r="B157" s="162" t="s">
        <v>186</v>
      </c>
      <c r="C157" s="272" t="s">
        <v>183</v>
      </c>
      <c r="D157" s="340"/>
      <c r="E157" s="269">
        <v>0.02</v>
      </c>
      <c r="F157" s="290"/>
    </row>
    <row r="158" spans="1:6" ht="24.75" hidden="1" customHeight="1" outlineLevel="1">
      <c r="A158" s="66"/>
      <c r="B158" s="162" t="s">
        <v>187</v>
      </c>
      <c r="C158" s="272" t="s">
        <v>188</v>
      </c>
      <c r="D158" s="271" t="s">
        <v>189</v>
      </c>
      <c r="E158" s="269">
        <v>0.02</v>
      </c>
      <c r="F158" s="290" t="s">
        <v>284</v>
      </c>
    </row>
    <row r="159" spans="1:6" ht="36.75" hidden="1" customHeight="1" outlineLevel="1">
      <c r="A159" s="66"/>
      <c r="B159" s="162" t="s">
        <v>190</v>
      </c>
      <c r="C159" s="272" t="s">
        <v>191</v>
      </c>
      <c r="D159" s="67" t="s">
        <v>192</v>
      </c>
      <c r="E159" s="269"/>
      <c r="F159" s="290"/>
    </row>
    <row r="160" spans="1:6" ht="18.75" hidden="1" customHeight="1" outlineLevel="1">
      <c r="A160" s="66"/>
      <c r="B160" s="163" t="s">
        <v>193</v>
      </c>
      <c r="C160" s="323" t="s">
        <v>48</v>
      </c>
      <c r="D160" s="67" t="s">
        <v>194</v>
      </c>
      <c r="E160" s="269">
        <v>0.04</v>
      </c>
      <c r="F160" s="290"/>
    </row>
    <row r="161" spans="1:6" ht="22.5" hidden="1" outlineLevel="1">
      <c r="A161" s="66"/>
      <c r="B161" s="163"/>
      <c r="C161" s="323"/>
      <c r="D161" s="67" t="s">
        <v>195</v>
      </c>
      <c r="E161" s="292"/>
      <c r="F161" s="290"/>
    </row>
    <row r="162" spans="1:6" ht="15" hidden="1" outlineLevel="1">
      <c r="A162" s="66"/>
      <c r="B162" s="163" t="s">
        <v>196</v>
      </c>
      <c r="C162" s="323"/>
      <c r="D162" s="67" t="s">
        <v>197</v>
      </c>
      <c r="E162" s="292"/>
      <c r="F162" s="290"/>
    </row>
    <row r="163" spans="1:6" ht="22.5" hidden="1" outlineLevel="1">
      <c r="A163" s="66"/>
      <c r="B163" s="163"/>
      <c r="C163" s="323"/>
      <c r="D163" s="67" t="s">
        <v>195</v>
      </c>
      <c r="E163" s="292"/>
      <c r="F163" s="290"/>
    </row>
    <row r="164" spans="1:6" hidden="1" outlineLevel="1" collapsed="1">
      <c r="A164" s="66"/>
      <c r="C164" s="323"/>
      <c r="D164" s="67" t="s">
        <v>194</v>
      </c>
      <c r="E164" s="292"/>
      <c r="F164" s="290"/>
    </row>
    <row r="165" spans="1:6" ht="22.5" hidden="1" outlineLevel="1">
      <c r="A165" s="66"/>
      <c r="B165" s="163" t="s">
        <v>198</v>
      </c>
      <c r="C165" s="323"/>
      <c r="D165" s="67" t="s">
        <v>195</v>
      </c>
      <c r="E165" s="292">
        <v>0.04</v>
      </c>
      <c r="F165" s="290"/>
    </row>
    <row r="166" spans="1:6" ht="15" hidden="1" outlineLevel="1">
      <c r="A166" s="66"/>
      <c r="B166" s="162" t="s">
        <v>199</v>
      </c>
      <c r="C166" s="272" t="s">
        <v>11</v>
      </c>
      <c r="D166" s="271" t="s">
        <v>200</v>
      </c>
      <c r="E166" s="292"/>
      <c r="F166" s="290"/>
    </row>
    <row r="167" spans="1:6" ht="15" hidden="1" outlineLevel="1">
      <c r="A167" s="68"/>
      <c r="B167" s="164" t="s">
        <v>201</v>
      </c>
      <c r="C167" s="34" t="s">
        <v>146</v>
      </c>
      <c r="D167" s="69" t="s">
        <v>202</v>
      </c>
      <c r="E167" s="292"/>
      <c r="F167" s="290"/>
    </row>
    <row r="168" spans="1:6" ht="30" customHeight="1" collapsed="1">
      <c r="A168" s="70"/>
      <c r="B168" s="186" t="s">
        <v>203</v>
      </c>
      <c r="C168" s="74"/>
      <c r="D168" s="75"/>
      <c r="E168" s="165">
        <f>E169+E176</f>
        <v>0.51</v>
      </c>
      <c r="F168" s="221"/>
    </row>
    <row r="169" spans="1:6" ht="63" customHeight="1">
      <c r="A169" s="71"/>
      <c r="B169" s="155" t="s">
        <v>204</v>
      </c>
      <c r="C169" s="264" t="s">
        <v>205</v>
      </c>
      <c r="D169" s="314" t="s">
        <v>181</v>
      </c>
      <c r="E169" s="317">
        <v>0.31</v>
      </c>
      <c r="F169" s="320"/>
    </row>
    <row r="170" spans="1:6" ht="57.75" customHeight="1">
      <c r="A170" s="72"/>
      <c r="B170" s="157"/>
      <c r="C170" s="273" t="s">
        <v>206</v>
      </c>
      <c r="D170" s="315"/>
      <c r="E170" s="318"/>
      <c r="F170" s="321"/>
    </row>
    <row r="171" spans="1:6" ht="62.25" customHeight="1">
      <c r="A171" s="72"/>
      <c r="B171" s="157"/>
      <c r="C171" s="273" t="s">
        <v>207</v>
      </c>
      <c r="D171" s="315"/>
      <c r="E171" s="319"/>
      <c r="F171" s="322"/>
    </row>
    <row r="172" spans="1:6" ht="63.75" hidden="1" customHeight="1" outlineLevel="1">
      <c r="A172" s="72"/>
      <c r="B172" s="157" t="s">
        <v>208</v>
      </c>
      <c r="C172" s="273" t="s">
        <v>205</v>
      </c>
      <c r="D172" s="315"/>
      <c r="E172" s="317"/>
      <c r="F172" s="320"/>
    </row>
    <row r="173" spans="1:6" ht="63.75" hidden="1" customHeight="1" outlineLevel="1">
      <c r="A173" s="72"/>
      <c r="B173" s="157"/>
      <c r="C173" s="273" t="s">
        <v>207</v>
      </c>
      <c r="D173" s="315"/>
      <c r="E173" s="319"/>
      <c r="F173" s="322"/>
    </row>
    <row r="174" spans="1:6" ht="63.75" hidden="1" outlineLevel="1" collapsed="1">
      <c r="A174" s="72"/>
      <c r="B174" s="157" t="s">
        <v>209</v>
      </c>
      <c r="C174" s="273" t="s">
        <v>210</v>
      </c>
      <c r="D174" s="315"/>
      <c r="E174" s="317">
        <v>0.33</v>
      </c>
      <c r="F174" s="320" t="s">
        <v>284</v>
      </c>
    </row>
    <row r="175" spans="1:6" ht="51.75" hidden="1" customHeight="1" outlineLevel="1">
      <c r="A175" s="72"/>
      <c r="B175" s="157"/>
      <c r="C175" s="273" t="s">
        <v>207</v>
      </c>
      <c r="D175" s="315"/>
      <c r="E175" s="319"/>
      <c r="F175" s="322"/>
    </row>
    <row r="176" spans="1:6" ht="33" customHeight="1" collapsed="1">
      <c r="A176" s="73"/>
      <c r="B176" s="157" t="s">
        <v>211</v>
      </c>
      <c r="C176" s="273" t="s">
        <v>48</v>
      </c>
      <c r="D176" s="316"/>
      <c r="E176" s="165">
        <v>0.2</v>
      </c>
      <c r="F176" s="221"/>
    </row>
    <row r="177" spans="1:6" ht="24.75" hidden="1" customHeight="1" outlineLevel="1">
      <c r="A177" s="70"/>
      <c r="B177" s="166" t="s">
        <v>212</v>
      </c>
      <c r="C177" s="74"/>
      <c r="D177" s="75"/>
      <c r="E177" s="268">
        <v>0</v>
      </c>
      <c r="F177" s="289" t="s">
        <v>284</v>
      </c>
    </row>
    <row r="178" spans="1:6" ht="15" hidden="1" outlineLevel="2">
      <c r="A178" s="48"/>
      <c r="B178" s="142" t="s">
        <v>213</v>
      </c>
      <c r="C178" s="275" t="s">
        <v>214</v>
      </c>
      <c r="D178" s="266" t="s">
        <v>202</v>
      </c>
      <c r="E178" s="167"/>
      <c r="F178" s="291"/>
    </row>
    <row r="179" spans="1:6" ht="45" hidden="1" customHeight="1" outlineLevel="1" collapsed="1">
      <c r="A179" s="48"/>
      <c r="B179" s="142" t="s">
        <v>215</v>
      </c>
      <c r="C179" s="275" t="s">
        <v>183</v>
      </c>
      <c r="D179" s="266" t="s">
        <v>216</v>
      </c>
      <c r="E179" s="165">
        <v>0.2</v>
      </c>
      <c r="F179" s="290"/>
    </row>
    <row r="180" spans="1:6" ht="39" customHeight="1" collapsed="1">
      <c r="A180" s="76" t="s">
        <v>217</v>
      </c>
      <c r="B180" s="103" t="s">
        <v>218</v>
      </c>
      <c r="C180" s="74" t="s">
        <v>219</v>
      </c>
      <c r="D180" s="77" t="s">
        <v>39</v>
      </c>
      <c r="E180" s="135">
        <v>3.63</v>
      </c>
      <c r="F180" s="221"/>
    </row>
    <row r="181" spans="1:6" ht="42" customHeight="1">
      <c r="A181" s="45" t="s">
        <v>220</v>
      </c>
      <c r="B181" s="168" t="s">
        <v>221</v>
      </c>
      <c r="C181" s="275" t="s">
        <v>222</v>
      </c>
      <c r="D181" s="266" t="s">
        <v>223</v>
      </c>
      <c r="E181" s="169">
        <v>0.01</v>
      </c>
      <c r="F181" s="291"/>
    </row>
    <row r="182" spans="1:6" ht="40.5" customHeight="1" thickBot="1">
      <c r="A182" s="78" t="s">
        <v>224</v>
      </c>
      <c r="B182" s="107" t="s">
        <v>225</v>
      </c>
      <c r="C182" s="274" t="s">
        <v>226</v>
      </c>
      <c r="D182" s="265" t="s">
        <v>223</v>
      </c>
      <c r="E182" s="169">
        <v>0.03</v>
      </c>
      <c r="F182" s="291"/>
    </row>
    <row r="183" spans="1:6" ht="34.5" hidden="1" customHeight="1" outlineLevel="1">
      <c r="A183" s="78" t="s">
        <v>227</v>
      </c>
      <c r="B183" s="170" t="s">
        <v>228</v>
      </c>
      <c r="C183" s="74" t="s">
        <v>48</v>
      </c>
      <c r="D183" s="75" t="s">
        <v>39</v>
      </c>
      <c r="E183" s="169">
        <v>0.03</v>
      </c>
      <c r="F183" s="291" t="s">
        <v>284</v>
      </c>
    </row>
    <row r="184" spans="1:6" ht="76.5" hidden="1" outlineLevel="1">
      <c r="A184" s="78" t="s">
        <v>229</v>
      </c>
      <c r="B184" s="171" t="s">
        <v>230</v>
      </c>
      <c r="C184" s="74" t="s">
        <v>231</v>
      </c>
      <c r="D184" s="75" t="s">
        <v>39</v>
      </c>
      <c r="E184" s="135">
        <v>0.73</v>
      </c>
      <c r="F184" s="221" t="s">
        <v>284</v>
      </c>
    </row>
    <row r="185" spans="1:6" ht="33.75" hidden="1" outlineLevel="1">
      <c r="A185" s="286" t="s">
        <v>232</v>
      </c>
      <c r="B185" s="103" t="s">
        <v>233</v>
      </c>
      <c r="C185" s="42" t="s">
        <v>112</v>
      </c>
      <c r="D185" s="79" t="s">
        <v>234</v>
      </c>
      <c r="E185" s="283"/>
      <c r="F185" s="291"/>
    </row>
    <row r="186" spans="1:6" ht="24" hidden="1" customHeight="1" outlineLevel="1">
      <c r="A186" s="80" t="s">
        <v>235</v>
      </c>
      <c r="B186" s="172" t="s">
        <v>236</v>
      </c>
      <c r="C186" s="296" t="s">
        <v>237</v>
      </c>
      <c r="D186" s="297"/>
      <c r="E186" s="173"/>
      <c r="F186" s="244"/>
    </row>
    <row r="187" spans="1:6" ht="24.75" hidden="1" customHeight="1" outlineLevel="1">
      <c r="A187" s="81"/>
      <c r="B187" s="174" t="s">
        <v>238</v>
      </c>
      <c r="C187" s="298" t="s">
        <v>239</v>
      </c>
      <c r="D187" s="300" t="s">
        <v>240</v>
      </c>
      <c r="E187" s="282"/>
      <c r="F187" s="289"/>
    </row>
    <row r="188" spans="1:6" hidden="1" outlineLevel="1">
      <c r="A188" s="81"/>
      <c r="B188" s="175" t="s">
        <v>241</v>
      </c>
      <c r="C188" s="299"/>
      <c r="D188" s="301"/>
      <c r="E188" s="176"/>
      <c r="F188" s="219"/>
    </row>
    <row r="189" spans="1:6" hidden="1" outlineLevel="1">
      <c r="A189" s="81"/>
      <c r="B189" s="177" t="s">
        <v>242</v>
      </c>
      <c r="C189" s="299"/>
      <c r="D189" s="301"/>
      <c r="E189" s="279"/>
      <c r="F189" s="290"/>
    </row>
    <row r="190" spans="1:6" hidden="1" outlineLevel="1">
      <c r="A190" s="81"/>
      <c r="B190" s="177" t="s">
        <v>243</v>
      </c>
      <c r="C190" s="299"/>
      <c r="D190" s="301"/>
      <c r="E190" s="279"/>
      <c r="F190" s="290"/>
    </row>
    <row r="191" spans="1:6" hidden="1" outlineLevel="1">
      <c r="A191" s="81"/>
      <c r="B191" s="177" t="s">
        <v>244</v>
      </c>
      <c r="C191" s="299"/>
      <c r="D191" s="301"/>
      <c r="E191" s="279"/>
      <c r="F191" s="290"/>
    </row>
    <row r="192" spans="1:6" hidden="1" outlineLevel="1">
      <c r="A192" s="81"/>
      <c r="B192" s="177"/>
      <c r="C192" s="299"/>
      <c r="D192" s="301"/>
      <c r="E192" s="279"/>
      <c r="F192" s="290"/>
    </row>
    <row r="193" spans="1:8" hidden="1" outlineLevel="1">
      <c r="A193" s="81"/>
      <c r="B193" s="178"/>
      <c r="C193" s="299"/>
      <c r="D193" s="301"/>
      <c r="E193" s="279"/>
      <c r="F193" s="290"/>
    </row>
    <row r="194" spans="1:8" ht="16.5" hidden="1" outlineLevel="1" thickBot="1">
      <c r="A194" s="81"/>
      <c r="B194" s="178"/>
      <c r="C194" s="299"/>
      <c r="D194" s="301"/>
      <c r="E194" s="279"/>
      <c r="F194" s="290"/>
    </row>
    <row r="195" spans="1:8" ht="19.5" collapsed="1" thickBot="1">
      <c r="A195" s="82" t="s">
        <v>235</v>
      </c>
      <c r="B195" s="179" t="s">
        <v>245</v>
      </c>
      <c r="C195" s="83"/>
      <c r="D195" s="84"/>
      <c r="E195" s="24">
        <f>E196+E197</f>
        <v>3.3200000000000003</v>
      </c>
      <c r="F195" s="240"/>
    </row>
    <row r="196" spans="1:8" ht="42.75" customHeight="1">
      <c r="A196" s="85" t="s">
        <v>246</v>
      </c>
      <c r="B196" s="180" t="s">
        <v>247</v>
      </c>
      <c r="C196" s="86" t="s">
        <v>248</v>
      </c>
      <c r="D196" s="86" t="s">
        <v>249</v>
      </c>
      <c r="E196" s="283">
        <v>2.62</v>
      </c>
      <c r="F196" s="263"/>
    </row>
    <row r="197" spans="1:8" s="252" customFormat="1" ht="48" customHeight="1" thickBot="1">
      <c r="A197" s="87" t="s">
        <v>278</v>
      </c>
      <c r="B197" s="181" t="s">
        <v>250</v>
      </c>
      <c r="C197" s="88" t="s">
        <v>248</v>
      </c>
      <c r="D197" s="88" t="s">
        <v>249</v>
      </c>
      <c r="E197" s="182">
        <v>0.7</v>
      </c>
      <c r="F197" s="236"/>
    </row>
    <row r="198" spans="1:8" ht="38.25">
      <c r="A198" s="197" t="s">
        <v>267</v>
      </c>
      <c r="B198" s="193" t="s">
        <v>274</v>
      </c>
      <c r="C198" s="215"/>
      <c r="D198" s="201"/>
      <c r="E198" s="216">
        <f>E200</f>
        <v>0.47</v>
      </c>
      <c r="F198" s="249"/>
      <c r="G198" s="196"/>
      <c r="H198" s="195"/>
    </row>
    <row r="199" spans="1:8" ht="25.5" hidden="1" outlineLevel="1">
      <c r="A199" s="198" t="s">
        <v>268</v>
      </c>
      <c r="B199" s="194" t="s">
        <v>271</v>
      </c>
      <c r="C199" s="192" t="s">
        <v>248</v>
      </c>
      <c r="D199" s="302" t="s">
        <v>272</v>
      </c>
      <c r="E199" s="213"/>
      <c r="F199" s="237"/>
      <c r="G199" s="196"/>
      <c r="H199" s="195"/>
    </row>
    <row r="200" spans="1:8" ht="36" customHeight="1" collapsed="1" thickBot="1">
      <c r="A200" s="199" t="s">
        <v>269</v>
      </c>
      <c r="B200" s="194" t="s">
        <v>273</v>
      </c>
      <c r="C200" s="192" t="s">
        <v>248</v>
      </c>
      <c r="D200" s="303"/>
      <c r="E200" s="261">
        <v>0.47</v>
      </c>
      <c r="F200" s="237"/>
      <c r="G200" s="196"/>
      <c r="H200" s="195"/>
    </row>
    <row r="201" spans="1:8" ht="26.25" hidden="1" outlineLevel="1" thickBot="1">
      <c r="A201" s="199" t="s">
        <v>276</v>
      </c>
      <c r="B201" s="200" t="s">
        <v>275</v>
      </c>
      <c r="C201" s="88" t="s">
        <v>248</v>
      </c>
      <c r="D201" s="304"/>
      <c r="E201" s="214"/>
      <c r="F201" s="232"/>
      <c r="G201" s="196"/>
      <c r="H201" s="195"/>
    </row>
    <row r="202" spans="1:8" ht="16.5" collapsed="1" thickBot="1">
      <c r="E202" s="90"/>
      <c r="F202" s="233"/>
    </row>
    <row r="203" spans="1:8" s="10" customFormat="1" ht="71.25" customHeight="1">
      <c r="A203" s="7" t="s">
        <v>1</v>
      </c>
      <c r="B203" s="305" t="s">
        <v>251</v>
      </c>
      <c r="C203" s="306"/>
      <c r="D203" s="306"/>
      <c r="E203" s="188"/>
      <c r="F203" s="245"/>
    </row>
    <row r="204" spans="1:8" ht="46.5" customHeight="1">
      <c r="A204" s="91">
        <v>1</v>
      </c>
      <c r="B204" s="307" t="s">
        <v>252</v>
      </c>
      <c r="C204" s="308"/>
      <c r="D204" s="308"/>
      <c r="E204" s="187">
        <f>E11+E49+E109+E198+0.01</f>
        <v>13.804400000000001</v>
      </c>
      <c r="F204" s="246"/>
    </row>
    <row r="205" spans="1:8" ht="24" hidden="1" customHeight="1" outlineLevel="1">
      <c r="A205" s="91">
        <v>2</v>
      </c>
      <c r="B205" s="307" t="s">
        <v>253</v>
      </c>
      <c r="C205" s="308"/>
      <c r="D205" s="308"/>
      <c r="E205" s="183"/>
      <c r="F205" s="247"/>
    </row>
    <row r="206" spans="1:8" ht="24.75" customHeight="1" collapsed="1">
      <c r="A206" s="91">
        <v>2</v>
      </c>
      <c r="B206" s="307" t="s">
        <v>254</v>
      </c>
      <c r="C206" s="308"/>
      <c r="D206" s="308"/>
      <c r="E206" s="183">
        <f>E195</f>
        <v>3.3200000000000003</v>
      </c>
      <c r="F206" s="247"/>
    </row>
    <row r="207" spans="1:8">
      <c r="A207" s="91"/>
      <c r="B207" s="309" t="s">
        <v>255</v>
      </c>
      <c r="C207" s="310"/>
      <c r="D207" s="310"/>
      <c r="E207" s="187"/>
      <c r="F207" s="246"/>
    </row>
    <row r="208" spans="1:8" ht="51" customHeight="1" thickBot="1">
      <c r="A208" s="92">
        <v>3</v>
      </c>
      <c r="B208" s="311" t="s">
        <v>263</v>
      </c>
      <c r="C208" s="312"/>
      <c r="D208" s="312"/>
      <c r="E208" s="184">
        <f>E204+E206</f>
        <v>17.124400000000001</v>
      </c>
      <c r="F208" s="248"/>
    </row>
    <row r="209" spans="1:6" ht="29.25" hidden="1" customHeight="1" outlineLevel="1">
      <c r="A209" s="93">
        <v>4</v>
      </c>
      <c r="B209" s="313" t="s">
        <v>281</v>
      </c>
      <c r="C209" s="313"/>
      <c r="D209" s="313"/>
      <c r="E209" s="250"/>
      <c r="F209" s="234"/>
    </row>
    <row r="210" spans="1:6" ht="15" customHeight="1" collapsed="1"/>
    <row r="211" spans="1:6">
      <c r="C211" s="191"/>
    </row>
    <row r="213" spans="1:6">
      <c r="B213" s="295" t="s">
        <v>282</v>
      </c>
      <c r="C213" s="295"/>
      <c r="D213" s="295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Губкина 10 (2)</vt:lpstr>
      <vt:lpstr>Лист1</vt:lpstr>
      <vt:lpstr>Лист2</vt:lpstr>
      <vt:lpstr>'Губкина 10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2020-11-18T13:01:34Z</dcterms:modified>
</cp:coreProperties>
</file>