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ВЛКСМ 1 (2)" sheetId="236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'ВЛКСМ 1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0" i="236" l="1"/>
  <c r="E168" i="236"/>
  <c r="E152" i="236"/>
  <c r="E156" i="236"/>
  <c r="E110" i="236"/>
  <c r="E111" i="236"/>
  <c r="E99" i="236"/>
  <c r="E59" i="236"/>
  <c r="E56" i="236" s="1"/>
  <c r="E40" i="236"/>
  <c r="E45" i="236"/>
  <c r="E198" i="236"/>
  <c r="E195" i="236"/>
  <c r="E206" i="236" s="1"/>
  <c r="E177" i="236"/>
  <c r="D111" i="236"/>
  <c r="E92" i="236"/>
  <c r="E85" i="236"/>
  <c r="E72" i="236"/>
  <c r="E70" i="236"/>
  <c r="E50" i="236"/>
  <c r="E32" i="236"/>
  <c r="D27" i="236"/>
  <c r="D26" i="236"/>
  <c r="D22" i="236"/>
  <c r="E12" i="236"/>
  <c r="E55" i="236" l="1"/>
  <c r="E11" i="236"/>
  <c r="E151" i="236"/>
  <c r="E109" i="236" s="1"/>
  <c r="E49" i="236"/>
  <c r="E204" i="236" l="1"/>
  <c r="E208" i="236" s="1"/>
</calcChain>
</file>

<file path=xl/sharedStrings.xml><?xml version="1.0" encoding="utf-8"?>
<sst xmlns="http://schemas.openxmlformats.org/spreadsheetml/2006/main" count="391" uniqueCount="291">
  <si>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</si>
  <si>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</si>
  <si>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</si>
  <si>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</si>
  <si>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</si>
  <si>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</si>
  <si>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</si>
  <si>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</si>
  <si>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</si>
  <si>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</si>
  <si>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</si>
  <si>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</si>
  <si>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</si>
  <si>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</si>
  <si>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</si>
  <si>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</si>
  <si>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</si>
  <si>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</si>
  <si>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</si>
  <si>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</si>
  <si>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</si>
  <si>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</si>
  <si>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</si>
  <si>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</si>
  <si>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</si>
  <si>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</si>
  <si>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</si>
  <si>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</si>
  <si>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</si>
  <si>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</si>
  <si>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</si>
  <si>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</si>
  <si>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</si>
  <si>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</si>
  <si>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</si>
  <si>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</si>
  <si>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</si>
  <si>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</si>
  <si>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</si>
  <si>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</si>
  <si>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</si>
  <si>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</si>
  <si>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</si>
  <si>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</si>
  <si>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</si>
  <si>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</si>
  <si>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</si>
  <si>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</si>
  <si>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</si>
  <si>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</si>
  <si>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</si>
  <si>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</si>
  <si>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</si>
  <si>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</si>
  <si>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</si>
  <si>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</si>
  <si>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</si>
  <si>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</si>
  <si>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</si>
  <si>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</si>
  <si>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</si>
  <si>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</si>
  <si>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</si>
  <si>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</si>
  <si>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</si>
  <si>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</si>
  <si>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</si>
  <si>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</si>
  <si>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</si>
  <si>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</si>
  <si>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</si>
  <si>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</si>
  <si>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</si>
  <si>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</si>
  <si>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</si>
  <si>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</si>
  <si>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</si>
  <si>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</si>
  <si>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</si>
  <si>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</si>
  <si>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</si>
  <si>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</si>
  <si>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</si>
  <si>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</si>
  <si>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</si>
  <si>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</si>
  <si>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</si>
  <si>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</si>
  <si>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</si>
  <si>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</si>
  <si>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</si>
  <si>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</si>
  <si>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</si>
  <si>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</si>
  <si>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</si>
  <si>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</si>
  <si>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</si>
  <si>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</si>
  <si>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</si>
  <si>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</si>
  <si>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</si>
  <si>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</si>
  <si>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</si>
  <si>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</si>
  <si>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</si>
  <si>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</si>
  <si>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</si>
  <si>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</si>
  <si>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</si>
  <si>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</si>
  <si>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</si>
  <si>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</si>
  <si>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</si>
  <si>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</si>
  <si>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</si>
  <si>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</si>
  <si>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</si>
  <si>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</si>
  <si>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</si>
  <si>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</si>
  <si>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</si>
  <si>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</si>
  <si>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</si>
  <si>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</si>
  <si>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</si>
  <si>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</si>
  <si>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</si>
  <si>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</si>
  <si>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</si>
  <si>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</si>
  <si>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</si>
  <si>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</si>
  <si>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</si>
  <si>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</si>
  <si>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</si>
  <si>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</si>
  <si>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</si>
  <si>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</si>
  <si>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</si>
  <si>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</si>
  <si>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</si>
  <si>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</si>
  <si>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</si>
  <si>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</si>
  <si>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</si>
  <si>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</si>
  <si>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</si>
  <si>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</si>
  <si>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</si>
  <si>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</si>
  <si>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</si>
  <si>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</si>
  <si>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</si>
  <si>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</si>
  <si>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</si>
  <si>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</si>
  <si>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</si>
  <si>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</si>
  <si>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</si>
  <si>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</si>
  <si>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</si>
  <si>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</si>
  <si>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</si>
  <si>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</si>
  <si>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</si>
  <si>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</si>
  <si>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</si>
  <si>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</si>
  <si>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</si>
  <si>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</si>
  <si>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</si>
  <si>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</si>
  <si>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</si>
  <si>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</si>
  <si>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</si>
  <si>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</si>
  <si>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</si>
  <si>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</si>
  <si>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</si>
  <si>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</si>
  <si>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</si>
  <si>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</si>
  <si>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</si>
  <si>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</si>
  <si>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</si>
  <si>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</si>
  <si>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</si>
  <si>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</si>
  <si>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</si>
  <si>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</si>
  <si>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</si>
  <si>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</si>
  <si>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</si>
  <si>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</si>
  <si>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</si>
  <si>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</si>
  <si>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</si>
  <si>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</si>
  <si>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</si>
  <si>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</si>
  <si>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</si>
  <si>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</si>
  <si>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</si>
  <si>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</si>
  <si>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</si>
  <si>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</si>
  <si>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</si>
  <si>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</si>
  <si>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</si>
  <si>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</si>
  <si>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</si>
  <si>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</si>
  <si>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</si>
  <si>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</si>
  <si>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</si>
  <si>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</si>
  <si>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</si>
  <si>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</si>
  <si>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</si>
  <si>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</si>
  <si>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</si>
  <si>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</si>
  <si>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</si>
  <si>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</si>
  <si>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</si>
  <si>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</si>
  <si>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</si>
  <si>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</si>
  <si>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</si>
  <si>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</si>
  <si>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</si>
  <si>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</si>
  <si>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</si>
  <si>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</si>
  <si>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</si>
  <si>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</si>
  <si>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</si>
  <si>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</si>
  <si>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</si>
  <si>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</si>
  <si>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</si>
  <si>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</si>
  <si>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</si>
  <si>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</si>
  <si>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</si>
  <si>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</si>
  <si>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</si>
  <si>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</si>
  <si>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</si>
  <si>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</si>
  <si>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</si>
  <si>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</si>
  <si>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</si>
  <si>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</si>
  <si>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</si>
  <si>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</si>
  <si>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</si>
  <si>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</si>
  <si>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</si>
  <si>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</si>
  <si>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</si>
  <si>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</si>
  <si>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</si>
  <si>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</si>
  <si>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</si>
  <si>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</si>
  <si>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</si>
  <si>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</si>
  <si>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</si>
  <si>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</si>
  <si>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</si>
  <si>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</si>
  <si>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</si>
  <si>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</si>
  <si>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</si>
  <si>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</si>
  <si>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</si>
  <si>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</si>
  <si>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</si>
  <si>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</si>
  <si>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60 лет ВЛКСМ, д.1</t>
  </si>
  <si>
    <t>1 раз в неделю</t>
  </si>
  <si>
    <t>Экономист ______________________  Крапивенко Е.С</t>
  </si>
  <si>
    <r>
      <t>1671,5 м</t>
    </r>
    <r>
      <rPr>
        <b/>
        <sz val="12"/>
        <rFont val="Calibri"/>
        <family val="2"/>
        <charset val="204"/>
      </rPr>
      <t>²</t>
    </r>
  </si>
  <si>
    <t>исключить</t>
  </si>
  <si>
    <r>
      <t>2120,8 м</t>
    </r>
    <r>
      <rPr>
        <sz val="12"/>
        <rFont val="Calibri"/>
        <family val="2"/>
        <charset val="204"/>
      </rPr>
      <t>²</t>
    </r>
  </si>
  <si>
    <t>уменьшить на 0,30</t>
  </si>
  <si>
    <t>уменьшить на 0,15</t>
  </si>
  <si>
    <t>уменьшить на 1,0</t>
  </si>
  <si>
    <t>уменьшить на 0,35</t>
  </si>
  <si>
    <t xml:space="preserve">                                                                                                                                                                 Приложение № 3 2021-2022гг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</si>
</sst>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  <charset val="204"/>
    </font>
    <font>
      <i/>
      <sz val="10"/>
      <color indexed="8"/>
      <name val="Calibri"/>
      <family val="2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6" fillId="0" borderId="0" applyNumberFormat="0">
      <alignment horizontal="left"/>
    </xf>
    <xf numFmtId="0" fontId="87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88" fillId="0" borderId="0"/>
    <xf numFmtId="0" fontId="86" fillId="0" borderId="0"/>
    <xf numFmtId="0" fontId="86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0" fillId="0" borderId="0"/>
    <xf numFmtId="0" fontId="40" fillId="0" borderId="0"/>
    <xf numFmtId="0" fontId="11" fillId="0" borderId="0"/>
    <xf numFmtId="0" fontId="16" fillId="0" borderId="0"/>
    <xf numFmtId="0" fontId="2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1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4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85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1" fillId="0" borderId="28" xfId="205" applyFont="1" applyBorder="1" applyAlignment="1">
      <alignment horizontal="center" vertical="center"/>
    </xf>
    <xf numFmtId="0" fontId="11" fillId="0" borderId="29" xfId="205" applyFont="1" applyBorder="1" applyAlignment="1">
      <alignment horizontal="center" vertical="center" wrapText="1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6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0" fontId="76" fillId="0" borderId="44" xfId="0" applyFont="1" applyBorder="1" applyAlignment="1">
      <alignment horizontal="right" vertical="center" wrapText="1"/>
    </xf>
    <xf numFmtId="0" fontId="77" fillId="0" borderId="45" xfId="0" applyFont="1" applyBorder="1" applyAlignment="1">
      <alignment vertical="center" wrapText="1"/>
    </xf>
    <xf numFmtId="0" fontId="78" fillId="0" borderId="45" xfId="0" applyFont="1" applyBorder="1" applyAlignment="1">
      <alignment horizontal="center" vertical="center" wrapText="1"/>
    </xf>
    <xf numFmtId="2" fontId="79" fillId="0" borderId="65" xfId="23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2" fontId="18" fillId="0" borderId="48" xfId="230" applyNumberFormat="1" applyFont="1" applyBorder="1" applyAlignment="1">
      <alignment horizontal="center" vertical="center" wrapText="1"/>
    </xf>
    <xf numFmtId="2" fontId="80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80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2" fontId="81" fillId="0" borderId="0" xfId="0" applyNumberFormat="1" applyFont="1" applyAlignment="1">
      <alignment horizontal="center" wrapText="1"/>
    </xf>
    <xf numFmtId="0" fontId="18" fillId="0" borderId="67" xfId="230" applyFont="1" applyBorder="1" applyAlignment="1">
      <alignment horizontal="center" vertical="center" wrapText="1"/>
    </xf>
    <xf numFmtId="2" fontId="29" fillId="0" borderId="51" xfId="0" applyNumberFormat="1" applyFont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 wrapText="1"/>
    </xf>
    <xf numFmtId="2" fontId="29" fillId="0" borderId="65" xfId="0" applyNumberFormat="1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wrapText="1"/>
    </xf>
    <xf numFmtId="0" fontId="81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83" fillId="0" borderId="53" xfId="230" applyNumberFormat="1" applyFont="1" applyBorder="1" applyAlignment="1">
      <alignment horizontal="center" vertical="center"/>
    </xf>
    <xf numFmtId="2" fontId="84" fillId="0" borderId="61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5" fillId="0" borderId="48" xfId="230" applyNumberFormat="1" applyFont="1" applyBorder="1" applyAlignment="1">
      <alignment horizontal="center" vertical="center"/>
    </xf>
    <xf numFmtId="2" fontId="7" fillId="0" borderId="65" xfId="230" applyNumberFormat="1" applyFont="1" applyBorder="1" applyAlignment="1">
      <alignment horizontal="center" vertical="center"/>
    </xf>
    <xf numFmtId="2" fontId="18" fillId="0" borderId="74" xfId="230" applyNumberFormat="1" applyFont="1" applyBorder="1" applyAlignment="1">
      <alignment horizontal="center" vertical="center" wrapText="1"/>
    </xf>
    <xf numFmtId="2" fontId="85" fillId="0" borderId="50" xfId="230" applyNumberFormat="1" applyFont="1" applyBorder="1" applyAlignment="1">
      <alignment horizontal="center" vertical="center"/>
    </xf>
    <xf numFmtId="2" fontId="85" fillId="0" borderId="61" xfId="230" applyNumberFormat="1" applyFont="1" applyBorder="1" applyAlignment="1">
      <alignment horizontal="center" vertical="center"/>
    </xf>
    <xf numFmtId="2" fontId="79" fillId="0" borderId="48" xfId="230" applyNumberFormat="1" applyFont="1" applyFill="1" applyBorder="1" applyAlignment="1">
      <alignment horizontal="center" vertical="center"/>
    </xf>
    <xf numFmtId="2" fontId="79" fillId="0" borderId="65" xfId="230" applyNumberFormat="1" applyFont="1" applyFill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9" xfId="230" applyFont="1" applyBorder="1" applyAlignment="1">
      <alignment horizontal="center" vertical="center" wrapText="1"/>
    </xf>
    <xf numFmtId="0" fontId="8" fillId="0" borderId="75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6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76" zoomScale="85" zoomScaleNormal="85" zoomScaleSheetLayoutView="85" zoomScalePageLayoutView="55" workbookViewId="0">
      <selection activeCell="E56" sqref="E56"/>
    </sheetView>
  </sheetViews>
  <sheetFormatPr defaultRowHeight="15.75" outlineLevelRow="2" outlineLevelCol="1"/>
  <cols>
    <col min="2" max="2" width="93.28515625" style="88" customWidth="1"/>
    <col min="3" max="3" width="19" customWidth="1"/>
    <col min="4" max="4" width="16.7109375" customWidth="1"/>
    <col min="5" max="5" width="16.7109375" style="88" customWidth="1"/>
    <col min="6" max="6" width="16.7109375" style="250" hidden="1" customWidth="1" outlineLevel="1"/>
    <col min="7" max="7" width="9.140625" collapsed="1"/>
  </cols>
  <sheetData>
    <row r="1" spans="1:6" ht="39" customHeight="1">
      <c r="A1" s="384" t="s">
        <v>290</v>
      </c>
      <c r="B1" s="384"/>
      <c r="C1" s="384"/>
      <c r="D1" s="384"/>
      <c r="E1" s="384"/>
      <c r="F1" s="251"/>
    </row>
    <row r="2" spans="1:6" ht="42.75" customHeight="1">
      <c r="A2" s="1"/>
      <c r="B2" s="98" t="s">
        <v>280</v>
      </c>
      <c r="C2" s="374" t="s">
        <v>278</v>
      </c>
      <c r="D2" s="374"/>
      <c r="E2" s="374"/>
      <c r="F2" s="251"/>
    </row>
    <row r="3" spans="1:6" s="93" customFormat="1" ht="15" customHeight="1">
      <c r="B3" s="203" t="s">
        <v>257</v>
      </c>
      <c r="C3" s="203">
        <v>1967</v>
      </c>
      <c r="D3" s="94"/>
      <c r="F3" s="243"/>
    </row>
    <row r="4" spans="1:6" s="93" customFormat="1" ht="15" customHeight="1">
      <c r="B4" s="203" t="s">
        <v>258</v>
      </c>
      <c r="C4" s="203" t="s">
        <v>285</v>
      </c>
      <c r="D4" s="94"/>
      <c r="F4" s="243"/>
    </row>
    <row r="5" spans="1:6" s="93" customFormat="1" ht="16.5" customHeight="1">
      <c r="B5" s="203" t="s">
        <v>259</v>
      </c>
      <c r="C5" s="94" t="s">
        <v>283</v>
      </c>
      <c r="D5" s="94"/>
      <c r="F5" s="243"/>
    </row>
    <row r="6" spans="1:6" s="93" customFormat="1" ht="16.5" customHeight="1">
      <c r="B6" s="203" t="s">
        <v>260</v>
      </c>
      <c r="C6" s="94"/>
      <c r="D6" s="94"/>
      <c r="F6" s="243"/>
    </row>
    <row r="7" spans="1:6">
      <c r="A7" s="2"/>
      <c r="B7" s="3"/>
      <c r="C7" s="4"/>
      <c r="D7" s="5"/>
      <c r="E7" s="6"/>
      <c r="F7" s="223"/>
    </row>
    <row r="8" spans="1:6" ht="84" customHeight="1" thickBot="1">
      <c r="A8" s="375" t="s">
        <v>0</v>
      </c>
      <c r="B8" s="375"/>
      <c r="C8" s="375"/>
      <c r="D8" s="375"/>
      <c r="E8" s="375"/>
      <c r="F8" s="251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2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24"/>
    </row>
    <row r="11" spans="1:6" ht="89.25" customHeight="1" thickBot="1">
      <c r="A11" s="13" t="s">
        <v>6</v>
      </c>
      <c r="B11" s="99" t="s">
        <v>7</v>
      </c>
      <c r="C11" s="14"/>
      <c r="D11" s="15"/>
      <c r="E11" s="16">
        <f>E12+E40</f>
        <v>1.33</v>
      </c>
      <c r="F11" s="225"/>
    </row>
    <row r="12" spans="1:6" ht="33.75" customHeight="1">
      <c r="A12" s="358" t="s">
        <v>8</v>
      </c>
      <c r="B12" s="100" t="s">
        <v>9</v>
      </c>
      <c r="C12" s="291"/>
      <c r="D12" s="17"/>
      <c r="E12" s="272">
        <f>E13+E14+E18+E21+E23+E24+E25+E26+E27</f>
        <v>0.28000000000000003</v>
      </c>
      <c r="F12" s="294"/>
    </row>
    <row r="13" spans="1:6" ht="24.75" customHeight="1">
      <c r="A13" s="358"/>
      <c r="B13" s="101" t="s">
        <v>10</v>
      </c>
      <c r="C13" s="268" t="s">
        <v>11</v>
      </c>
      <c r="D13" s="18" t="s">
        <v>12</v>
      </c>
      <c r="E13" s="164">
        <v>0.02</v>
      </c>
      <c r="F13" s="217"/>
    </row>
    <row r="14" spans="1:6" ht="23.25">
      <c r="A14" s="358"/>
      <c r="B14" s="102" t="s">
        <v>13</v>
      </c>
      <c r="C14" s="19" t="s">
        <v>11</v>
      </c>
      <c r="D14" s="18" t="s">
        <v>12</v>
      </c>
      <c r="E14" s="281">
        <v>0.11</v>
      </c>
      <c r="F14" s="293"/>
    </row>
    <row r="15" spans="1:6" ht="23.25" customHeight="1">
      <c r="A15" s="358"/>
      <c r="B15" s="101" t="s">
        <v>14</v>
      </c>
      <c r="C15" s="376" t="s">
        <v>11</v>
      </c>
      <c r="D15" s="324" t="s">
        <v>15</v>
      </c>
      <c r="E15" s="281"/>
      <c r="F15" s="293"/>
    </row>
    <row r="16" spans="1:6" ht="15">
      <c r="A16" s="358"/>
      <c r="B16" s="103" t="s">
        <v>16</v>
      </c>
      <c r="C16" s="305"/>
      <c r="D16" s="325"/>
      <c r="E16" s="278"/>
      <c r="F16" s="295"/>
    </row>
    <row r="17" spans="1:6" ht="15" hidden="1" outlineLevel="1">
      <c r="A17" s="358"/>
      <c r="B17" s="104" t="s">
        <v>17</v>
      </c>
      <c r="C17" s="305"/>
      <c r="D17" s="325"/>
      <c r="E17" s="278"/>
      <c r="F17" s="295"/>
    </row>
    <row r="18" spans="1:6" ht="15" collapsed="1">
      <c r="A18" s="358"/>
      <c r="B18" s="104" t="s">
        <v>18</v>
      </c>
      <c r="C18" s="305"/>
      <c r="D18" s="325"/>
      <c r="E18" s="278">
        <v>0.02</v>
      </c>
      <c r="F18" s="295"/>
    </row>
    <row r="19" spans="1:6" ht="15" hidden="1" outlineLevel="1">
      <c r="A19" s="358"/>
      <c r="B19" s="105" t="s">
        <v>19</v>
      </c>
      <c r="C19" s="377"/>
      <c r="D19" s="326"/>
      <c r="E19" s="282"/>
      <c r="F19" s="294"/>
    </row>
    <row r="20" spans="1:6" ht="39" hidden="1" customHeight="1" outlineLevel="1" collapsed="1">
      <c r="A20" s="358"/>
      <c r="B20" s="102" t="s">
        <v>20</v>
      </c>
      <c r="C20" s="20" t="s">
        <v>11</v>
      </c>
      <c r="D20" s="21" t="s">
        <v>21</v>
      </c>
      <c r="E20" s="164"/>
      <c r="F20" s="217"/>
    </row>
    <row r="21" spans="1:6" ht="51" customHeight="1" collapsed="1">
      <c r="A21" s="358"/>
      <c r="B21" s="106" t="s">
        <v>22</v>
      </c>
      <c r="C21" s="19" t="s">
        <v>11</v>
      </c>
      <c r="D21" s="21" t="s">
        <v>23</v>
      </c>
      <c r="E21" s="164">
        <v>0.01</v>
      </c>
      <c r="F21" s="226"/>
    </row>
    <row r="22" spans="1:6" ht="15">
      <c r="A22" s="358"/>
      <c r="B22" s="106" t="s">
        <v>24</v>
      </c>
      <c r="C22" s="378" t="s">
        <v>11</v>
      </c>
      <c r="D22" s="381" t="str">
        <f>[1]Расценки!D17</f>
        <v xml:space="preserve">на 100 кв.м. осматриваемой площади </v>
      </c>
      <c r="E22" s="252"/>
      <c r="F22" s="227"/>
    </row>
    <row r="23" spans="1:6" ht="15">
      <c r="A23" s="358"/>
      <c r="B23" s="107" t="s">
        <v>25</v>
      </c>
      <c r="C23" s="379"/>
      <c r="D23" s="382"/>
      <c r="E23" s="278">
        <v>0.04</v>
      </c>
      <c r="F23" s="295"/>
    </row>
    <row r="24" spans="1:6" ht="15">
      <c r="A24" s="358"/>
      <c r="B24" s="107" t="s">
        <v>26</v>
      </c>
      <c r="C24" s="379"/>
      <c r="D24" s="382"/>
      <c r="E24" s="278">
        <v>0.04</v>
      </c>
      <c r="F24" s="295"/>
    </row>
    <row r="25" spans="1:6" ht="18" customHeight="1">
      <c r="A25" s="358"/>
      <c r="B25" s="108" t="s">
        <v>27</v>
      </c>
      <c r="C25" s="380"/>
      <c r="D25" s="383"/>
      <c r="E25" s="282">
        <v>0.02</v>
      </c>
      <c r="F25" s="294"/>
    </row>
    <row r="26" spans="1:6" ht="39" customHeight="1">
      <c r="A26" s="358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2">
        <v>0.01</v>
      </c>
      <c r="F26" s="294"/>
    </row>
    <row r="27" spans="1:6" ht="42" customHeight="1">
      <c r="A27" s="359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2">
        <v>0.01</v>
      </c>
      <c r="F27" s="294"/>
    </row>
    <row r="28" spans="1:6" ht="15" hidden="1" customHeight="1" outlineLevel="1">
      <c r="A28" s="367" t="s">
        <v>30</v>
      </c>
      <c r="B28" s="109" t="s">
        <v>31</v>
      </c>
      <c r="C28" s="352" t="s">
        <v>32</v>
      </c>
      <c r="D28" s="352" t="s">
        <v>33</v>
      </c>
      <c r="E28" s="360"/>
      <c r="F28" s="301"/>
    </row>
    <row r="29" spans="1:6" ht="15" hidden="1" customHeight="1" outlineLevel="1">
      <c r="A29" s="368"/>
      <c r="B29" s="110" t="s">
        <v>34</v>
      </c>
      <c r="C29" s="353"/>
      <c r="D29" s="353"/>
      <c r="E29" s="351"/>
      <c r="F29" s="300"/>
    </row>
    <row r="30" spans="1:6" ht="30" hidden="1" customHeight="1" outlineLevel="1">
      <c r="A30" s="368"/>
      <c r="B30" s="110" t="s">
        <v>35</v>
      </c>
      <c r="C30" s="353"/>
      <c r="D30" s="353"/>
      <c r="E30" s="351"/>
      <c r="F30" s="300"/>
    </row>
    <row r="31" spans="1:6" ht="15" hidden="1" customHeight="1" outlineLevel="1">
      <c r="A31" s="369"/>
      <c r="B31" s="111" t="s">
        <v>36</v>
      </c>
      <c r="C31" s="354"/>
      <c r="D31" s="354"/>
      <c r="E31" s="361"/>
      <c r="F31" s="302"/>
    </row>
    <row r="32" spans="1:6" ht="30" hidden="1" outlineLevel="1" collapsed="1">
      <c r="A32" s="362" t="s">
        <v>30</v>
      </c>
      <c r="B32" s="106" t="s">
        <v>38</v>
      </c>
      <c r="C32" s="365" t="s">
        <v>32</v>
      </c>
      <c r="D32" s="352" t="s">
        <v>39</v>
      </c>
      <c r="E32" s="270">
        <f>E33+E34+E36+E37+E38</f>
        <v>0.32100000000000001</v>
      </c>
      <c r="F32" s="293" t="s">
        <v>284</v>
      </c>
    </row>
    <row r="33" spans="1:6" ht="15" hidden="1" outlineLevel="1">
      <c r="A33" s="363"/>
      <c r="B33" s="112" t="s">
        <v>40</v>
      </c>
      <c r="C33" s="366"/>
      <c r="D33" s="353"/>
      <c r="E33" s="278">
        <v>0.12</v>
      </c>
      <c r="F33" s="295"/>
    </row>
    <row r="34" spans="1:6" ht="15" hidden="1" outlineLevel="1">
      <c r="A34" s="363"/>
      <c r="B34" s="112" t="s">
        <v>41</v>
      </c>
      <c r="C34" s="366"/>
      <c r="D34" s="353"/>
      <c r="E34" s="310">
        <v>0.13</v>
      </c>
      <c r="F34" s="300"/>
    </row>
    <row r="35" spans="1:6" ht="15" hidden="1" outlineLevel="1">
      <c r="A35" s="363"/>
      <c r="B35" s="112" t="s">
        <v>42</v>
      </c>
      <c r="C35" s="366"/>
      <c r="D35" s="353"/>
      <c r="E35" s="310"/>
      <c r="F35" s="300"/>
    </row>
    <row r="36" spans="1:6" ht="15" hidden="1" outlineLevel="1">
      <c r="A36" s="363"/>
      <c r="B36" s="112" t="s">
        <v>43</v>
      </c>
      <c r="C36" s="366"/>
      <c r="D36" s="353"/>
      <c r="E36" s="278">
        <v>0.01</v>
      </c>
      <c r="F36" s="295"/>
    </row>
    <row r="37" spans="1:6" ht="15" hidden="1" outlineLevel="1">
      <c r="A37" s="363"/>
      <c r="B37" s="112" t="s">
        <v>44</v>
      </c>
      <c r="C37" s="366"/>
      <c r="D37" s="353"/>
      <c r="E37" s="278">
        <v>0.06</v>
      </c>
      <c r="F37" s="295"/>
    </row>
    <row r="38" spans="1:6" ht="22.5" hidden="1" customHeight="1" outlineLevel="1">
      <c r="A38" s="363"/>
      <c r="B38" s="112" t="s">
        <v>45</v>
      </c>
      <c r="C38" s="366"/>
      <c r="D38" s="353"/>
      <c r="E38" s="253">
        <v>1E-3</v>
      </c>
      <c r="F38" s="228"/>
    </row>
    <row r="39" spans="1:6" ht="30" hidden="1" customHeight="1" outlineLevel="1">
      <c r="A39" s="364"/>
      <c r="B39" s="112" t="s">
        <v>46</v>
      </c>
      <c r="C39" s="366"/>
      <c r="D39" s="354"/>
      <c r="E39" s="187"/>
      <c r="F39" s="294"/>
    </row>
    <row r="40" spans="1:6" ht="51" customHeight="1" collapsed="1">
      <c r="A40" s="370" t="s">
        <v>37</v>
      </c>
      <c r="B40" s="106" t="s">
        <v>47</v>
      </c>
      <c r="C40" s="371" t="s">
        <v>48</v>
      </c>
      <c r="D40" s="352" t="s">
        <v>49</v>
      </c>
      <c r="E40" s="270">
        <f>E41+E42+E44+E45</f>
        <v>1.05</v>
      </c>
      <c r="F40" s="293"/>
    </row>
    <row r="41" spans="1:6" ht="37.5" customHeight="1">
      <c r="A41" s="358"/>
      <c r="B41" s="112" t="s">
        <v>50</v>
      </c>
      <c r="C41" s="372"/>
      <c r="D41" s="353"/>
      <c r="E41" s="278">
        <v>0.72</v>
      </c>
      <c r="F41" s="295"/>
    </row>
    <row r="42" spans="1:6" ht="80.25" customHeight="1">
      <c r="A42" s="358"/>
      <c r="B42" s="112" t="s">
        <v>51</v>
      </c>
      <c r="C42" s="372"/>
      <c r="D42" s="353"/>
      <c r="E42" s="278">
        <v>0.11</v>
      </c>
      <c r="F42" s="295"/>
    </row>
    <row r="43" spans="1:6" ht="61.5" hidden="1" customHeight="1" outlineLevel="1">
      <c r="A43" s="358"/>
      <c r="B43" s="112" t="s">
        <v>52</v>
      </c>
      <c r="C43" s="372"/>
      <c r="D43" s="353"/>
      <c r="E43" s="278">
        <v>0.53</v>
      </c>
      <c r="F43" s="295" t="s">
        <v>284</v>
      </c>
    </row>
    <row r="44" spans="1:6" ht="57.75" customHeight="1" collapsed="1">
      <c r="A44" s="358"/>
      <c r="B44" s="112" t="s">
        <v>53</v>
      </c>
      <c r="C44" s="372"/>
      <c r="D44" s="353"/>
      <c r="E44" s="278">
        <v>0.01</v>
      </c>
      <c r="F44" s="295"/>
    </row>
    <row r="45" spans="1:6" ht="65.25" customHeight="1" thickBot="1">
      <c r="A45" s="358"/>
      <c r="B45" s="112" t="s">
        <v>54</v>
      </c>
      <c r="C45" s="372"/>
      <c r="D45" s="353"/>
      <c r="E45" s="278">
        <f>0.36-0.15</f>
        <v>0.21</v>
      </c>
      <c r="F45" s="295" t="s">
        <v>287</v>
      </c>
    </row>
    <row r="46" spans="1:6" ht="26.25" hidden="1" customHeight="1" outlineLevel="1">
      <c r="A46" s="358"/>
      <c r="B46" s="112" t="s">
        <v>55</v>
      </c>
      <c r="C46" s="372"/>
      <c r="D46" s="353"/>
      <c r="E46" s="278">
        <v>7.0000000000000007E-2</v>
      </c>
      <c r="F46" s="295" t="s">
        <v>284</v>
      </c>
    </row>
    <row r="47" spans="1:6" ht="26.25" hidden="1" customHeight="1" outlineLevel="1">
      <c r="A47" s="358"/>
      <c r="B47" s="112" t="s">
        <v>56</v>
      </c>
      <c r="C47" s="372"/>
      <c r="D47" s="353"/>
      <c r="E47" s="278">
        <v>0.06</v>
      </c>
      <c r="F47" s="228" t="s">
        <v>284</v>
      </c>
    </row>
    <row r="48" spans="1:6" ht="48.75" hidden="1" customHeight="1" outlineLevel="1" thickBot="1">
      <c r="A48" s="358"/>
      <c r="B48" s="112" t="s">
        <v>267</v>
      </c>
      <c r="C48" s="373"/>
      <c r="D48" s="353"/>
      <c r="E48" s="254">
        <v>0.01</v>
      </c>
      <c r="F48" s="229" t="s">
        <v>284</v>
      </c>
    </row>
    <row r="49" spans="1:6" ht="66.75" customHeight="1" collapsed="1" thickBot="1">
      <c r="A49" s="22" t="s">
        <v>57</v>
      </c>
      <c r="B49" s="113" t="s">
        <v>58</v>
      </c>
      <c r="C49" s="23"/>
      <c r="D49" s="23"/>
      <c r="E49" s="24">
        <f>E50++E55+E91+E92+E108</f>
        <v>5.1044</v>
      </c>
      <c r="F49" s="230"/>
    </row>
    <row r="50" spans="1:6" ht="28.5" customHeight="1">
      <c r="A50" s="358" t="s">
        <v>59</v>
      </c>
      <c r="B50" s="114" t="s">
        <v>60</v>
      </c>
      <c r="C50" s="115"/>
      <c r="D50" s="116"/>
      <c r="E50" s="255">
        <f>E51+E52+E53+E54</f>
        <v>0.5</v>
      </c>
      <c r="F50" s="231"/>
    </row>
    <row r="51" spans="1:6" ht="21" customHeight="1">
      <c r="A51" s="358"/>
      <c r="B51" s="117" t="s">
        <v>61</v>
      </c>
      <c r="C51" s="288" t="s">
        <v>62</v>
      </c>
      <c r="D51" s="276" t="s">
        <v>63</v>
      </c>
      <c r="E51" s="264">
        <v>0.26</v>
      </c>
      <c r="F51" s="295"/>
    </row>
    <row r="52" spans="1:6" ht="22.5" customHeight="1">
      <c r="A52" s="358"/>
      <c r="B52" s="117" t="s">
        <v>64</v>
      </c>
      <c r="C52" s="288" t="s">
        <v>65</v>
      </c>
      <c r="D52" s="276" t="s">
        <v>66</v>
      </c>
      <c r="E52" s="264">
        <v>7.0000000000000007E-2</v>
      </c>
      <c r="F52" s="295"/>
    </row>
    <row r="53" spans="1:6" ht="33.75">
      <c r="A53" s="358"/>
      <c r="B53" s="117" t="s">
        <v>67</v>
      </c>
      <c r="C53" s="25" t="s">
        <v>68</v>
      </c>
      <c r="D53" s="276" t="s">
        <v>69</v>
      </c>
      <c r="E53" s="264">
        <v>0.1</v>
      </c>
      <c r="F53" s="295"/>
    </row>
    <row r="54" spans="1:6" ht="33.75">
      <c r="A54" s="359"/>
      <c r="B54" s="118" t="s">
        <v>70</v>
      </c>
      <c r="C54" s="291" t="s">
        <v>48</v>
      </c>
      <c r="D54" s="277" t="s">
        <v>71</v>
      </c>
      <c r="E54" s="265">
        <v>7.0000000000000007E-2</v>
      </c>
      <c r="F54" s="294"/>
    </row>
    <row r="55" spans="1:6" ht="43.5" customHeight="1">
      <c r="A55" s="279" t="s">
        <v>72</v>
      </c>
      <c r="B55" s="100" t="s">
        <v>73</v>
      </c>
      <c r="C55" s="119"/>
      <c r="D55" s="277"/>
      <c r="E55" s="120">
        <f>E56+E70+E85</f>
        <v>2.1143999999999998</v>
      </c>
      <c r="F55" s="232"/>
    </row>
    <row r="56" spans="1:6" ht="39" customHeight="1">
      <c r="A56" s="26" t="s">
        <v>74</v>
      </c>
      <c r="B56" s="106" t="s">
        <v>75</v>
      </c>
      <c r="C56" s="27"/>
      <c r="D56" s="352" t="s">
        <v>49</v>
      </c>
      <c r="E56" s="281">
        <f>E57+E59</f>
        <v>0.91439999999999999</v>
      </c>
      <c r="F56" s="293"/>
    </row>
    <row r="57" spans="1:6" ht="56.25" customHeight="1">
      <c r="A57" s="28"/>
      <c r="B57" s="112" t="s">
        <v>76</v>
      </c>
      <c r="C57" s="286" t="s">
        <v>77</v>
      </c>
      <c r="D57" s="353"/>
      <c r="E57" s="310">
        <v>0.59</v>
      </c>
      <c r="F57" s="300"/>
    </row>
    <row r="58" spans="1:6" ht="60">
      <c r="A58" s="29"/>
      <c r="B58" s="112" t="s">
        <v>78</v>
      </c>
      <c r="C58" s="286" t="s">
        <v>79</v>
      </c>
      <c r="D58" s="353"/>
      <c r="E58" s="310"/>
      <c r="F58" s="300"/>
    </row>
    <row r="59" spans="1:6" ht="35.25" customHeight="1">
      <c r="A59" s="29"/>
      <c r="B59" s="112" t="s">
        <v>80</v>
      </c>
      <c r="C59" s="350" t="s">
        <v>81</v>
      </c>
      <c r="D59" s="353"/>
      <c r="E59" s="278">
        <f>E60+E61+E63+E64+E65+E66+E67</f>
        <v>0.32440000000000002</v>
      </c>
      <c r="F59" s="295"/>
    </row>
    <row r="60" spans="1:6" ht="32.25" customHeight="1">
      <c r="A60" s="29"/>
      <c r="B60" s="112" t="s">
        <v>82</v>
      </c>
      <c r="C60" s="350"/>
      <c r="D60" s="353"/>
      <c r="E60" s="296">
        <v>0.02</v>
      </c>
      <c r="F60" s="295"/>
    </row>
    <row r="61" spans="1:6" ht="21" customHeight="1">
      <c r="A61" s="29"/>
      <c r="B61" s="112" t="s">
        <v>83</v>
      </c>
      <c r="C61" s="350"/>
      <c r="D61" s="353"/>
      <c r="E61" s="220">
        <v>2.0000000000000001E-4</v>
      </c>
      <c r="F61" s="233"/>
    </row>
    <row r="62" spans="1:6" ht="24" hidden="1" customHeight="1" outlineLevel="1">
      <c r="A62" s="29"/>
      <c r="B62" s="112" t="s">
        <v>84</v>
      </c>
      <c r="C62" s="350"/>
      <c r="D62" s="353"/>
      <c r="E62" s="296">
        <v>0.02</v>
      </c>
      <c r="F62" s="295" t="s">
        <v>284</v>
      </c>
    </row>
    <row r="63" spans="1:6" ht="20.25" customHeight="1" collapsed="1">
      <c r="A63" s="29"/>
      <c r="B63" s="112" t="s">
        <v>85</v>
      </c>
      <c r="C63" s="350"/>
      <c r="D63" s="353"/>
      <c r="E63" s="220">
        <v>2.0000000000000001E-4</v>
      </c>
      <c r="F63" s="233"/>
    </row>
    <row r="64" spans="1:6" ht="18.75" customHeight="1">
      <c r="A64" s="29"/>
      <c r="B64" s="112" t="s">
        <v>86</v>
      </c>
      <c r="C64" s="350"/>
      <c r="D64" s="353"/>
      <c r="E64" s="219">
        <v>4.0000000000000001E-3</v>
      </c>
      <c r="F64" s="228"/>
    </row>
    <row r="65" spans="1:6" ht="32.25" customHeight="1">
      <c r="A65" s="29"/>
      <c r="B65" s="112" t="s">
        <v>87</v>
      </c>
      <c r="C65" s="350"/>
      <c r="D65" s="353"/>
      <c r="E65" s="296">
        <v>0.05</v>
      </c>
      <c r="F65" s="295"/>
    </row>
    <row r="66" spans="1:6" ht="18.75" customHeight="1">
      <c r="A66" s="29"/>
      <c r="B66" s="112" t="s">
        <v>88</v>
      </c>
      <c r="C66" s="350"/>
      <c r="D66" s="353"/>
      <c r="E66" s="296">
        <v>0.23</v>
      </c>
      <c r="F66" s="295"/>
    </row>
    <row r="67" spans="1:6" ht="20.25" customHeight="1">
      <c r="A67" s="29"/>
      <c r="B67" s="112" t="s">
        <v>89</v>
      </c>
      <c r="C67" s="350"/>
      <c r="D67" s="353"/>
      <c r="E67" s="296">
        <v>0.02</v>
      </c>
      <c r="F67" s="295"/>
    </row>
    <row r="68" spans="1:6" ht="63.75" hidden="1" customHeight="1" outlineLevel="1">
      <c r="A68" s="30"/>
      <c r="B68" s="204" t="s">
        <v>90</v>
      </c>
      <c r="C68" s="31" t="s">
        <v>91</v>
      </c>
      <c r="D68" s="277" t="s">
        <v>92</v>
      </c>
      <c r="E68" s="256">
        <v>0.63</v>
      </c>
      <c r="F68" s="294"/>
    </row>
    <row r="69" spans="1:6" ht="36" customHeight="1" collapsed="1">
      <c r="A69" s="26" t="s">
        <v>74</v>
      </c>
      <c r="B69" s="106" t="s">
        <v>93</v>
      </c>
      <c r="C69" s="43"/>
      <c r="D69" s="32"/>
      <c r="E69" s="297"/>
      <c r="F69" s="293"/>
    </row>
    <row r="70" spans="1:6" ht="24.75" customHeight="1">
      <c r="A70" s="33"/>
      <c r="B70" s="122" t="s">
        <v>94</v>
      </c>
      <c r="C70" s="123"/>
      <c r="D70" s="353" t="s">
        <v>49</v>
      </c>
      <c r="E70" s="278">
        <f>E71+E72+E77</f>
        <v>0.64</v>
      </c>
      <c r="F70" s="295"/>
    </row>
    <row r="71" spans="1:6" ht="66" customHeight="1">
      <c r="A71" s="33"/>
      <c r="B71" s="124" t="s">
        <v>95</v>
      </c>
      <c r="C71" s="283" t="s">
        <v>77</v>
      </c>
      <c r="D71" s="353"/>
      <c r="E71" s="278">
        <v>0.22</v>
      </c>
      <c r="F71" s="295"/>
    </row>
    <row r="72" spans="1:6" ht="21" customHeight="1">
      <c r="A72" s="33"/>
      <c r="B72" s="124" t="s">
        <v>96</v>
      </c>
      <c r="C72" s="337" t="s">
        <v>48</v>
      </c>
      <c r="D72" s="353"/>
      <c r="E72" s="278">
        <f>E73+E74+E75+E76</f>
        <v>0.37</v>
      </c>
      <c r="F72" s="295"/>
    </row>
    <row r="73" spans="1:6" ht="33.75" customHeight="1">
      <c r="A73" s="33"/>
      <c r="B73" s="124" t="s">
        <v>97</v>
      </c>
      <c r="C73" s="337"/>
      <c r="D73" s="353"/>
      <c r="E73" s="296">
        <v>7.0000000000000007E-2</v>
      </c>
      <c r="F73" s="295"/>
    </row>
    <row r="74" spans="1:6" ht="21" customHeight="1">
      <c r="A74" s="33"/>
      <c r="B74" s="124" t="s">
        <v>98</v>
      </c>
      <c r="C74" s="337"/>
      <c r="D74" s="353"/>
      <c r="E74" s="296">
        <v>0.02</v>
      </c>
      <c r="F74" s="295"/>
    </row>
    <row r="75" spans="1:6" ht="21" customHeight="1">
      <c r="A75" s="33"/>
      <c r="B75" s="124" t="s">
        <v>88</v>
      </c>
      <c r="C75" s="337"/>
      <c r="D75" s="353"/>
      <c r="E75" s="296">
        <v>0.22</v>
      </c>
      <c r="F75" s="295"/>
    </row>
    <row r="76" spans="1:6" ht="39.75" customHeight="1">
      <c r="A76" s="33"/>
      <c r="B76" s="124" t="s">
        <v>99</v>
      </c>
      <c r="C76" s="337"/>
      <c r="D76" s="353"/>
      <c r="E76" s="296">
        <v>0.06</v>
      </c>
      <c r="F76" s="295"/>
    </row>
    <row r="77" spans="1:6" s="209" customFormat="1" ht="63.75" customHeight="1">
      <c r="A77" s="205"/>
      <c r="B77" s="206" t="s">
        <v>90</v>
      </c>
      <c r="C77" s="207" t="s">
        <v>91</v>
      </c>
      <c r="D77" s="208" t="s">
        <v>92</v>
      </c>
      <c r="E77" s="257">
        <v>0.05</v>
      </c>
      <c r="F77" s="234"/>
    </row>
    <row r="78" spans="1:6" ht="21.75" hidden="1" customHeight="1" outlineLevel="1" collapsed="1">
      <c r="A78" s="33"/>
      <c r="B78" s="125" t="s">
        <v>100</v>
      </c>
      <c r="C78" s="283"/>
      <c r="D78" s="126"/>
      <c r="E78" s="298"/>
      <c r="F78" s="295"/>
    </row>
    <row r="79" spans="1:6" ht="60" hidden="1" customHeight="1" outlineLevel="1">
      <c r="A79" s="33"/>
      <c r="B79" s="112" t="s">
        <v>95</v>
      </c>
      <c r="C79" s="280" t="s">
        <v>77</v>
      </c>
      <c r="D79" s="307" t="s">
        <v>49</v>
      </c>
      <c r="E79" s="351"/>
      <c r="F79" s="300"/>
    </row>
    <row r="80" spans="1:6" ht="15" hidden="1" customHeight="1" outlineLevel="1">
      <c r="A80" s="33"/>
      <c r="B80" s="112" t="s">
        <v>96</v>
      </c>
      <c r="C80" s="348" t="s">
        <v>48</v>
      </c>
      <c r="D80" s="307"/>
      <c r="E80" s="351"/>
      <c r="F80" s="300"/>
    </row>
    <row r="81" spans="1:6" ht="30" hidden="1" customHeight="1" outlineLevel="1">
      <c r="A81" s="33"/>
      <c r="B81" s="112" t="s">
        <v>97</v>
      </c>
      <c r="C81" s="348"/>
      <c r="D81" s="307"/>
      <c r="E81" s="351"/>
      <c r="F81" s="300"/>
    </row>
    <row r="82" spans="1:6" ht="15" hidden="1" customHeight="1" outlineLevel="1">
      <c r="A82" s="33"/>
      <c r="B82" s="112" t="s">
        <v>98</v>
      </c>
      <c r="C82" s="348"/>
      <c r="D82" s="307"/>
      <c r="E82" s="351"/>
      <c r="F82" s="300"/>
    </row>
    <row r="83" spans="1:6" ht="30" hidden="1" customHeight="1" outlineLevel="1">
      <c r="A83" s="33"/>
      <c r="B83" s="112" t="s">
        <v>99</v>
      </c>
      <c r="C83" s="348"/>
      <c r="D83" s="307"/>
      <c r="E83" s="351"/>
      <c r="F83" s="300"/>
    </row>
    <row r="84" spans="1:6" ht="63.75" hidden="1" customHeight="1" outlineLevel="1">
      <c r="A84" s="33"/>
      <c r="B84" s="121" t="s">
        <v>90</v>
      </c>
      <c r="C84" s="280" t="s">
        <v>91</v>
      </c>
      <c r="D84" s="285" t="s">
        <v>92</v>
      </c>
      <c r="E84" s="298"/>
      <c r="F84" s="295"/>
    </row>
    <row r="85" spans="1:6" ht="23.25" customHeight="1" collapsed="1">
      <c r="A85" s="127"/>
      <c r="B85" s="125" t="s">
        <v>101</v>
      </c>
      <c r="C85" s="35"/>
      <c r="D85" s="352" t="s">
        <v>49</v>
      </c>
      <c r="E85" s="281">
        <f>E86+E88+E89</f>
        <v>0.56000000000000005</v>
      </c>
      <c r="F85" s="293"/>
    </row>
    <row r="86" spans="1:6" ht="54.75" customHeight="1">
      <c r="A86" s="128"/>
      <c r="B86" s="124" t="s">
        <v>102</v>
      </c>
      <c r="C86" s="283" t="s">
        <v>77</v>
      </c>
      <c r="D86" s="353"/>
      <c r="E86" s="278">
        <v>0.22</v>
      </c>
      <c r="F86" s="295"/>
    </row>
    <row r="87" spans="1:6" ht="21" customHeight="1">
      <c r="A87" s="128"/>
      <c r="B87" s="124" t="s">
        <v>96</v>
      </c>
      <c r="C87" s="337" t="s">
        <v>48</v>
      </c>
      <c r="D87" s="353"/>
      <c r="E87" s="271"/>
      <c r="F87" s="295"/>
    </row>
    <row r="88" spans="1:6" ht="18.75" customHeight="1">
      <c r="A88" s="128"/>
      <c r="B88" s="129" t="s">
        <v>103</v>
      </c>
      <c r="C88" s="337"/>
      <c r="D88" s="353"/>
      <c r="E88" s="278">
        <v>0.01</v>
      </c>
      <c r="F88" s="295"/>
    </row>
    <row r="89" spans="1:6" ht="39" customHeight="1">
      <c r="A89" s="130"/>
      <c r="B89" s="131" t="s">
        <v>104</v>
      </c>
      <c r="C89" s="34" t="s">
        <v>32</v>
      </c>
      <c r="D89" s="354"/>
      <c r="E89" s="282">
        <v>0.33</v>
      </c>
      <c r="F89" s="294"/>
    </row>
    <row r="90" spans="1:6" ht="120.75" hidden="1" customHeight="1" outlineLevel="1">
      <c r="A90" s="132" t="s">
        <v>105</v>
      </c>
      <c r="B90" s="133" t="s">
        <v>106</v>
      </c>
      <c r="C90" s="280" t="s">
        <v>107</v>
      </c>
      <c r="D90" s="285" t="s">
        <v>108</v>
      </c>
      <c r="E90" s="258">
        <v>0.03</v>
      </c>
      <c r="F90" s="217"/>
    </row>
    <row r="91" spans="1:6" ht="68.25" customHeight="1" collapsed="1">
      <c r="A91" s="36" t="s">
        <v>105</v>
      </c>
      <c r="B91" s="102" t="s">
        <v>271</v>
      </c>
      <c r="C91" s="37" t="s">
        <v>110</v>
      </c>
      <c r="D91" s="38" t="s">
        <v>49</v>
      </c>
      <c r="E91" s="134">
        <v>1.63</v>
      </c>
      <c r="F91" s="217"/>
    </row>
    <row r="92" spans="1:6" ht="26.25" customHeight="1">
      <c r="A92" s="39" t="s">
        <v>109</v>
      </c>
      <c r="B92" s="135" t="s">
        <v>265</v>
      </c>
      <c r="C92" s="136"/>
      <c r="D92" s="137"/>
      <c r="E92" s="270">
        <f>E93+E99+E107</f>
        <v>0.74</v>
      </c>
      <c r="F92" s="293"/>
    </row>
    <row r="93" spans="1:6" ht="45" customHeight="1">
      <c r="A93" s="40" t="s">
        <v>74</v>
      </c>
      <c r="B93" s="138" t="s">
        <v>111</v>
      </c>
      <c r="C93" s="355" t="s">
        <v>112</v>
      </c>
      <c r="D93" s="352" t="s">
        <v>49</v>
      </c>
      <c r="E93" s="309">
        <v>0.33</v>
      </c>
      <c r="F93" s="301"/>
    </row>
    <row r="94" spans="1:6" ht="37.5" customHeight="1">
      <c r="A94" s="41"/>
      <c r="B94" s="139" t="s">
        <v>113</v>
      </c>
      <c r="C94" s="356"/>
      <c r="D94" s="353"/>
      <c r="E94" s="310"/>
      <c r="F94" s="300"/>
    </row>
    <row r="95" spans="1:6" ht="18.75" customHeight="1">
      <c r="A95" s="41"/>
      <c r="B95" s="139" t="s">
        <v>114</v>
      </c>
      <c r="C95" s="356"/>
      <c r="D95" s="353"/>
      <c r="E95" s="310"/>
      <c r="F95" s="300"/>
    </row>
    <row r="96" spans="1:6" ht="20.25" customHeight="1">
      <c r="A96" s="41"/>
      <c r="B96" s="139" t="s">
        <v>115</v>
      </c>
      <c r="C96" s="356"/>
      <c r="D96" s="353"/>
      <c r="E96" s="310"/>
      <c r="F96" s="300"/>
    </row>
    <row r="97" spans="1:6" ht="21" customHeight="1">
      <c r="A97" s="41"/>
      <c r="B97" s="140" t="s">
        <v>116</v>
      </c>
      <c r="C97" s="357"/>
      <c r="D97" s="354"/>
      <c r="E97" s="311"/>
      <c r="F97" s="302"/>
    </row>
    <row r="98" spans="1:6" ht="33.75" customHeight="1">
      <c r="A98" s="40" t="s">
        <v>74</v>
      </c>
      <c r="B98" s="141" t="s">
        <v>117</v>
      </c>
      <c r="C98" s="289"/>
      <c r="D98" s="306" t="s">
        <v>118</v>
      </c>
      <c r="E98" s="142"/>
      <c r="F98" s="235"/>
    </row>
    <row r="99" spans="1:6" ht="57" customHeight="1">
      <c r="A99" s="274"/>
      <c r="B99" s="112" t="s">
        <v>119</v>
      </c>
      <c r="C99" s="280" t="s">
        <v>79</v>
      </c>
      <c r="D99" s="307"/>
      <c r="E99" s="310">
        <f>0.65-0.3</f>
        <v>0.35000000000000003</v>
      </c>
      <c r="F99" s="300" t="s">
        <v>286</v>
      </c>
    </row>
    <row r="100" spans="1:6" ht="32.25" customHeight="1">
      <c r="A100" s="274"/>
      <c r="B100" s="112" t="s">
        <v>120</v>
      </c>
      <c r="C100" s="348" t="s">
        <v>121</v>
      </c>
      <c r="D100" s="307"/>
      <c r="E100" s="310"/>
      <c r="F100" s="300"/>
    </row>
    <row r="101" spans="1:6" ht="24" customHeight="1">
      <c r="A101" s="274"/>
      <c r="B101" s="112" t="s">
        <v>122</v>
      </c>
      <c r="C101" s="348"/>
      <c r="D101" s="307"/>
      <c r="E101" s="310"/>
      <c r="F101" s="300"/>
    </row>
    <row r="102" spans="1:6" ht="20.25" customHeight="1">
      <c r="A102" s="274"/>
      <c r="B102" s="112" t="s">
        <v>123</v>
      </c>
      <c r="C102" s="348"/>
      <c r="D102" s="307"/>
      <c r="E102" s="310"/>
      <c r="F102" s="300"/>
    </row>
    <row r="103" spans="1:6" ht="20.25" customHeight="1">
      <c r="A103" s="274"/>
      <c r="B103" s="112" t="s">
        <v>124</v>
      </c>
      <c r="C103" s="348"/>
      <c r="D103" s="307"/>
      <c r="E103" s="310"/>
      <c r="F103" s="300"/>
    </row>
    <row r="104" spans="1:6" ht="17.25" customHeight="1">
      <c r="A104" s="274"/>
      <c r="B104" s="112" t="s">
        <v>125</v>
      </c>
      <c r="C104" s="348"/>
      <c r="D104" s="307"/>
      <c r="E104" s="310"/>
      <c r="F104" s="300"/>
    </row>
    <row r="105" spans="1:6" ht="15">
      <c r="A105" s="274"/>
      <c r="B105" s="112" t="s">
        <v>126</v>
      </c>
      <c r="C105" s="348"/>
      <c r="D105" s="307"/>
      <c r="E105" s="310"/>
      <c r="F105" s="300"/>
    </row>
    <row r="106" spans="1:6" ht="15">
      <c r="A106" s="274"/>
      <c r="B106" s="112" t="s">
        <v>127</v>
      </c>
      <c r="C106" s="280" t="s">
        <v>128</v>
      </c>
      <c r="D106" s="307"/>
      <c r="E106" s="310"/>
      <c r="F106" s="300"/>
    </row>
    <row r="107" spans="1:6" ht="75" customHeight="1">
      <c r="A107" s="275"/>
      <c r="B107" s="124" t="s">
        <v>266</v>
      </c>
      <c r="C107" s="42" t="s">
        <v>91</v>
      </c>
      <c r="D107" s="287" t="s">
        <v>92</v>
      </c>
      <c r="E107" s="282">
        <v>0.06</v>
      </c>
      <c r="F107" s="294"/>
    </row>
    <row r="108" spans="1:6" ht="183.75" customHeight="1" thickBot="1">
      <c r="A108" s="273" t="s">
        <v>263</v>
      </c>
      <c r="B108" s="133" t="s">
        <v>129</v>
      </c>
      <c r="C108" s="43" t="s">
        <v>130</v>
      </c>
      <c r="D108" s="44" t="s">
        <v>131</v>
      </c>
      <c r="E108" s="259">
        <v>0.12</v>
      </c>
      <c r="F108" s="295"/>
    </row>
    <row r="109" spans="1:6" ht="51" customHeight="1" thickBot="1">
      <c r="A109" s="22" t="s">
        <v>132</v>
      </c>
      <c r="B109" s="113" t="s">
        <v>133</v>
      </c>
      <c r="C109" s="23"/>
      <c r="D109" s="23"/>
      <c r="E109" s="24">
        <f>E110+E151+E180</f>
        <v>6.52</v>
      </c>
      <c r="F109" s="230"/>
    </row>
    <row r="110" spans="1:6" ht="29.25" customHeight="1">
      <c r="A110" s="45" t="s">
        <v>134</v>
      </c>
      <c r="B110" s="143" t="s">
        <v>135</v>
      </c>
      <c r="C110" s="46"/>
      <c r="D110" s="46"/>
      <c r="E110" s="144">
        <f>E111+E149</f>
        <v>1.46</v>
      </c>
      <c r="F110" s="236"/>
    </row>
    <row r="111" spans="1:6" s="96" customFormat="1" ht="48.75" customHeight="1">
      <c r="A111" s="95" t="s">
        <v>261</v>
      </c>
      <c r="B111" s="106" t="s">
        <v>262</v>
      </c>
      <c r="C111" s="97" t="s">
        <v>281</v>
      </c>
      <c r="D111" s="186" t="str">
        <f>D119</f>
        <v>на 1 кв.м. убираемой площади (лестничные площадки и марши)</v>
      </c>
      <c r="E111" s="261">
        <f>1.6-0.3</f>
        <v>1.3</v>
      </c>
      <c r="F111" s="217" t="s">
        <v>286</v>
      </c>
    </row>
    <row r="112" spans="1:6" ht="15" hidden="1" outlineLevel="1">
      <c r="A112" s="47"/>
      <c r="B112" s="106" t="s">
        <v>136</v>
      </c>
      <c r="C112" s="338" t="s">
        <v>137</v>
      </c>
      <c r="D112" s="306" t="s">
        <v>138</v>
      </c>
      <c r="E112" s="281"/>
      <c r="F112" s="293"/>
    </row>
    <row r="113" spans="1:6" ht="15" hidden="1" outlineLevel="1">
      <c r="A113" s="48"/>
      <c r="B113" s="145" t="s">
        <v>139</v>
      </c>
      <c r="C113" s="339"/>
      <c r="D113" s="307"/>
      <c r="E113" s="278"/>
      <c r="F113" s="295"/>
    </row>
    <row r="114" spans="1:6" ht="15" hidden="1" outlineLevel="1">
      <c r="A114" s="48"/>
      <c r="B114" s="146" t="s">
        <v>140</v>
      </c>
      <c r="C114" s="339"/>
      <c r="D114" s="307"/>
      <c r="E114" s="278"/>
      <c r="F114" s="295"/>
    </row>
    <row r="115" spans="1:6" ht="15" hidden="1" outlineLevel="1">
      <c r="A115" s="48"/>
      <c r="B115" s="146" t="s">
        <v>141</v>
      </c>
      <c r="C115" s="339"/>
      <c r="D115" s="307"/>
      <c r="E115" s="278"/>
      <c r="F115" s="295"/>
    </row>
    <row r="116" spans="1:6" ht="15" hidden="1" outlineLevel="1">
      <c r="A116" s="48"/>
      <c r="B116" s="146" t="s">
        <v>142</v>
      </c>
      <c r="C116" s="339"/>
      <c r="D116" s="307"/>
      <c r="E116" s="278"/>
      <c r="F116" s="295"/>
    </row>
    <row r="117" spans="1:6" ht="15" hidden="1" outlineLevel="1">
      <c r="A117" s="48"/>
      <c r="B117" s="146" t="s">
        <v>143</v>
      </c>
      <c r="C117" s="339"/>
      <c r="D117" s="307"/>
      <c r="E117" s="278"/>
      <c r="F117" s="295"/>
    </row>
    <row r="118" spans="1:6" ht="15" hidden="1" outlineLevel="1">
      <c r="A118" s="49"/>
      <c r="B118" s="146" t="s">
        <v>144</v>
      </c>
      <c r="C118" s="340"/>
      <c r="D118" s="308"/>
      <c r="E118" s="282"/>
      <c r="F118" s="294"/>
    </row>
    <row r="119" spans="1:6" ht="15" hidden="1" outlineLevel="1">
      <c r="A119" s="47"/>
      <c r="B119" s="106" t="s">
        <v>145</v>
      </c>
      <c r="C119" s="341" t="s">
        <v>146</v>
      </c>
      <c r="D119" s="307" t="s">
        <v>138</v>
      </c>
      <c r="E119" s="281"/>
      <c r="F119" s="293"/>
    </row>
    <row r="120" spans="1:6" ht="15" hidden="1" outlineLevel="1">
      <c r="A120" s="48"/>
      <c r="B120" s="145" t="s">
        <v>139</v>
      </c>
      <c r="C120" s="341"/>
      <c r="D120" s="307"/>
      <c r="E120" s="278"/>
      <c r="F120" s="295"/>
    </row>
    <row r="121" spans="1:6" ht="15" hidden="1" outlineLevel="1">
      <c r="A121" s="48"/>
      <c r="B121" s="146" t="s">
        <v>140</v>
      </c>
      <c r="C121" s="341"/>
      <c r="D121" s="307"/>
      <c r="E121" s="278"/>
      <c r="F121" s="295"/>
    </row>
    <row r="122" spans="1:6" ht="15" hidden="1" outlineLevel="1">
      <c r="A122" s="48"/>
      <c r="B122" s="146" t="s">
        <v>141</v>
      </c>
      <c r="C122" s="341"/>
      <c r="D122" s="307"/>
      <c r="E122" s="278"/>
      <c r="F122" s="295"/>
    </row>
    <row r="123" spans="1:6" ht="15" hidden="1" outlineLevel="1">
      <c r="A123" s="48"/>
      <c r="B123" s="146" t="s">
        <v>142</v>
      </c>
      <c r="C123" s="341"/>
      <c r="D123" s="307"/>
      <c r="E123" s="278"/>
      <c r="F123" s="295"/>
    </row>
    <row r="124" spans="1:6" ht="15" hidden="1" outlineLevel="1">
      <c r="A124" s="48"/>
      <c r="B124" s="146" t="s">
        <v>143</v>
      </c>
      <c r="C124" s="341"/>
      <c r="D124" s="307"/>
      <c r="E124" s="278"/>
      <c r="F124" s="295"/>
    </row>
    <row r="125" spans="1:6" ht="15" hidden="1" outlineLevel="1">
      <c r="A125" s="49"/>
      <c r="B125" s="147" t="s">
        <v>144</v>
      </c>
      <c r="C125" s="342"/>
      <c r="D125" s="308"/>
      <c r="E125" s="282"/>
      <c r="F125" s="294"/>
    </row>
    <row r="126" spans="1:6" ht="33.75" hidden="1" outlineLevel="1">
      <c r="A126" s="50"/>
      <c r="B126" s="148" t="s">
        <v>147</v>
      </c>
      <c r="C126" s="291" t="s">
        <v>148</v>
      </c>
      <c r="D126" s="201" t="s">
        <v>149</v>
      </c>
      <c r="E126" s="278"/>
      <c r="F126" s="295"/>
    </row>
    <row r="127" spans="1:6" ht="15" hidden="1" outlineLevel="1">
      <c r="A127" s="47"/>
      <c r="B127" s="149" t="s">
        <v>150</v>
      </c>
      <c r="C127" s="347" t="s">
        <v>32</v>
      </c>
      <c r="D127" s="306" t="s">
        <v>151</v>
      </c>
      <c r="E127" s="281"/>
      <c r="F127" s="293"/>
    </row>
    <row r="128" spans="1:6" ht="15" hidden="1" outlineLevel="1">
      <c r="A128" s="48"/>
      <c r="B128" s="145" t="s">
        <v>152</v>
      </c>
      <c r="C128" s="348"/>
      <c r="D128" s="307"/>
      <c r="E128" s="142"/>
      <c r="F128" s="235"/>
    </row>
    <row r="129" spans="1:6" ht="15" hidden="1" outlineLevel="1">
      <c r="A129" s="48"/>
      <c r="B129" s="146" t="s">
        <v>153</v>
      </c>
      <c r="C129" s="348"/>
      <c r="D129" s="307"/>
      <c r="E129" s="278"/>
      <c r="F129" s="295"/>
    </row>
    <row r="130" spans="1:6" ht="15" hidden="1" outlineLevel="1">
      <c r="A130" s="51"/>
      <c r="B130" s="146" t="s">
        <v>154</v>
      </c>
      <c r="C130" s="349"/>
      <c r="D130" s="343"/>
      <c r="E130" s="282"/>
      <c r="F130" s="294"/>
    </row>
    <row r="131" spans="1:6" hidden="1" outlineLevel="1">
      <c r="A131" s="52"/>
      <c r="B131" s="150" t="s">
        <v>155</v>
      </c>
      <c r="C131" s="344" t="s">
        <v>68</v>
      </c>
      <c r="D131" s="53"/>
      <c r="E131" s="278"/>
      <c r="F131" s="295"/>
    </row>
    <row r="132" spans="1:6" hidden="1" outlineLevel="1">
      <c r="A132" s="54"/>
      <c r="B132" s="151" t="s">
        <v>156</v>
      </c>
      <c r="C132" s="323"/>
      <c r="D132" s="346" t="s">
        <v>157</v>
      </c>
      <c r="E132" s="278"/>
      <c r="F132" s="295"/>
    </row>
    <row r="133" spans="1:6" hidden="1" outlineLevel="1">
      <c r="A133" s="54"/>
      <c r="B133" s="151" t="s">
        <v>158</v>
      </c>
      <c r="C133" s="323"/>
      <c r="D133" s="346"/>
      <c r="E133" s="253"/>
      <c r="F133" s="228"/>
    </row>
    <row r="134" spans="1:6" hidden="1" outlineLevel="1">
      <c r="A134" s="54"/>
      <c r="B134" s="151" t="s">
        <v>159</v>
      </c>
      <c r="C134" s="323"/>
      <c r="D134" s="346"/>
      <c r="E134" s="253"/>
      <c r="F134" s="228"/>
    </row>
    <row r="135" spans="1:6" hidden="1" outlineLevel="1">
      <c r="A135" s="54"/>
      <c r="B135" s="151" t="s">
        <v>160</v>
      </c>
      <c r="C135" s="323"/>
      <c r="D135" s="346"/>
      <c r="E135" s="278"/>
      <c r="F135" s="295"/>
    </row>
    <row r="136" spans="1:6" hidden="1" outlineLevel="1">
      <c r="A136" s="54"/>
      <c r="B136" s="151" t="s">
        <v>161</v>
      </c>
      <c r="C136" s="323"/>
      <c r="D136" s="346"/>
      <c r="E136" s="278"/>
      <c r="F136" s="295"/>
    </row>
    <row r="137" spans="1:6" hidden="1" outlineLevel="1">
      <c r="A137" s="54"/>
      <c r="B137" s="151" t="s">
        <v>162</v>
      </c>
      <c r="C137" s="323"/>
      <c r="D137" s="346"/>
      <c r="E137" s="278"/>
      <c r="F137" s="295"/>
    </row>
    <row r="138" spans="1:6" hidden="1" outlineLevel="1">
      <c r="A138" s="54"/>
      <c r="B138" s="151" t="s">
        <v>163</v>
      </c>
      <c r="C138" s="323"/>
      <c r="D138" s="346"/>
      <c r="E138" s="253"/>
      <c r="F138" s="228"/>
    </row>
    <row r="139" spans="1:6" hidden="1" outlineLevel="1">
      <c r="A139" s="54"/>
      <c r="B139" s="151" t="s">
        <v>164</v>
      </c>
      <c r="C139" s="323"/>
      <c r="D139" s="346"/>
      <c r="E139" s="253"/>
      <c r="F139" s="228"/>
    </row>
    <row r="140" spans="1:6" hidden="1" outlineLevel="1">
      <c r="A140" s="55"/>
      <c r="B140" s="152" t="s">
        <v>165</v>
      </c>
      <c r="C140" s="345"/>
      <c r="D140" s="199" t="s">
        <v>166</v>
      </c>
      <c r="E140" s="260"/>
      <c r="F140" s="237"/>
    </row>
    <row r="141" spans="1:6" ht="54.75" hidden="1" customHeight="1" outlineLevel="1" collapsed="1">
      <c r="A141" s="153"/>
      <c r="B141" s="182" t="s">
        <v>167</v>
      </c>
      <c r="C141" s="56" t="s">
        <v>168</v>
      </c>
      <c r="D141" s="57" t="s">
        <v>157</v>
      </c>
      <c r="E141" s="278">
        <v>0.04</v>
      </c>
      <c r="F141" s="295" t="s">
        <v>284</v>
      </c>
    </row>
    <row r="142" spans="1:6" ht="20.25" customHeight="1" collapsed="1">
      <c r="A142" s="58"/>
      <c r="B142" s="154" t="s">
        <v>169</v>
      </c>
      <c r="C142" s="322" t="s">
        <v>170</v>
      </c>
      <c r="D142" s="324" t="s">
        <v>171</v>
      </c>
      <c r="E142" s="155"/>
      <c r="F142" s="238"/>
    </row>
    <row r="143" spans="1:6" ht="18.75" customHeight="1">
      <c r="A143" s="54"/>
      <c r="B143" s="156" t="s">
        <v>172</v>
      </c>
      <c r="C143" s="323"/>
      <c r="D143" s="325"/>
      <c r="E143" s="278"/>
      <c r="F143" s="295"/>
    </row>
    <row r="144" spans="1:6" ht="21" hidden="1" customHeight="1" outlineLevel="1">
      <c r="A144" s="54"/>
      <c r="B144" s="145" t="s">
        <v>16</v>
      </c>
      <c r="C144" s="323"/>
      <c r="D144" s="325"/>
      <c r="E144" s="278">
        <v>0.03</v>
      </c>
      <c r="F144" s="295" t="s">
        <v>284</v>
      </c>
    </row>
    <row r="145" spans="1:6" ht="17.25" hidden="1" customHeight="1" outlineLevel="1">
      <c r="A145" s="54"/>
      <c r="B145" s="59" t="s">
        <v>173</v>
      </c>
      <c r="C145" s="323"/>
      <c r="D145" s="325"/>
      <c r="E145" s="278"/>
      <c r="F145" s="295"/>
    </row>
    <row r="146" spans="1:6" ht="15" hidden="1" outlineLevel="1">
      <c r="A146" s="54"/>
      <c r="B146" s="59" t="s">
        <v>174</v>
      </c>
      <c r="C146" s="323"/>
      <c r="D146" s="325"/>
      <c r="E146" s="278"/>
      <c r="F146" s="295"/>
    </row>
    <row r="147" spans="1:6" ht="20.25" customHeight="1" collapsed="1">
      <c r="A147" s="54"/>
      <c r="B147" s="156" t="s">
        <v>175</v>
      </c>
      <c r="C147" s="323" t="s">
        <v>176</v>
      </c>
      <c r="D147" s="325"/>
      <c r="E147" s="278"/>
      <c r="F147" s="295"/>
    </row>
    <row r="148" spans="1:6" ht="21" customHeight="1">
      <c r="A148" s="54"/>
      <c r="B148" s="145" t="s">
        <v>16</v>
      </c>
      <c r="C148" s="323"/>
      <c r="D148" s="325"/>
      <c r="E148" s="278"/>
      <c r="F148" s="295"/>
    </row>
    <row r="149" spans="1:6" ht="20.25" customHeight="1">
      <c r="A149" s="54"/>
      <c r="B149" s="59" t="s">
        <v>173</v>
      </c>
      <c r="C149" s="323"/>
      <c r="D149" s="325"/>
      <c r="E149" s="278">
        <v>0.16</v>
      </c>
      <c r="F149" s="295"/>
    </row>
    <row r="150" spans="1:6" ht="15" hidden="1" outlineLevel="1">
      <c r="A150" s="60"/>
      <c r="B150" s="59" t="s">
        <v>174</v>
      </c>
      <c r="C150" s="327"/>
      <c r="D150" s="326"/>
      <c r="E150" s="299"/>
      <c r="F150" s="294"/>
    </row>
    <row r="151" spans="1:6" ht="36" customHeight="1" collapsed="1">
      <c r="A151" s="61" t="s">
        <v>177</v>
      </c>
      <c r="B151" s="138" t="s">
        <v>178</v>
      </c>
      <c r="C151" s="290"/>
      <c r="D151" s="200"/>
      <c r="E151" s="134">
        <f>E152+E168+E177</f>
        <v>1.6</v>
      </c>
      <c r="F151" s="217"/>
    </row>
    <row r="152" spans="1:6" ht="29.25" customHeight="1">
      <c r="A152" s="62"/>
      <c r="B152" s="157" t="s">
        <v>179</v>
      </c>
      <c r="C152" s="63"/>
      <c r="D152" s="64"/>
      <c r="E152" s="158">
        <f>E154+E156+E158</f>
        <v>1.06</v>
      </c>
      <c r="F152" s="239"/>
    </row>
    <row r="153" spans="1:6" ht="24" customHeight="1">
      <c r="A153" s="65"/>
      <c r="B153" s="159" t="s">
        <v>180</v>
      </c>
      <c r="C153" s="35"/>
      <c r="D153" s="335" t="s">
        <v>181</v>
      </c>
      <c r="E153" s="281"/>
      <c r="F153" s="293"/>
    </row>
    <row r="154" spans="1:6" ht="21" customHeight="1">
      <c r="A154" s="66"/>
      <c r="B154" s="160" t="s">
        <v>182</v>
      </c>
      <c r="C154" s="337" t="s">
        <v>183</v>
      </c>
      <c r="D154" s="336"/>
      <c r="E154" s="278">
        <v>0.25</v>
      </c>
      <c r="F154" s="295"/>
    </row>
    <row r="155" spans="1:6" ht="7.5" hidden="1" customHeight="1" outlineLevel="1">
      <c r="A155" s="66"/>
      <c r="B155" s="160" t="s">
        <v>184</v>
      </c>
      <c r="C155" s="337"/>
      <c r="D155" s="336"/>
      <c r="E155" s="278"/>
      <c r="F155" s="295"/>
    </row>
    <row r="156" spans="1:6" ht="26.25" customHeight="1" collapsed="1">
      <c r="A156" s="66"/>
      <c r="B156" s="161" t="s">
        <v>185</v>
      </c>
      <c r="C156" s="337"/>
      <c r="D156" s="336"/>
      <c r="E156" s="278">
        <f>1.79-1</f>
        <v>0.79</v>
      </c>
      <c r="F156" s="295" t="s">
        <v>288</v>
      </c>
    </row>
    <row r="157" spans="1:6" ht="26.25" hidden="1" customHeight="1" outlineLevel="1">
      <c r="A157" s="66"/>
      <c r="B157" s="161" t="s">
        <v>186</v>
      </c>
      <c r="C157" s="283" t="s">
        <v>183</v>
      </c>
      <c r="D157" s="336"/>
      <c r="E157" s="278">
        <v>0.02</v>
      </c>
      <c r="F157" s="295" t="s">
        <v>284</v>
      </c>
    </row>
    <row r="158" spans="1:6" ht="24.75" customHeight="1" collapsed="1">
      <c r="A158" s="66"/>
      <c r="B158" s="161" t="s">
        <v>187</v>
      </c>
      <c r="C158" s="283" t="s">
        <v>188</v>
      </c>
      <c r="D158" s="292" t="s">
        <v>189</v>
      </c>
      <c r="E158" s="278">
        <v>0.02</v>
      </c>
      <c r="F158" s="295"/>
    </row>
    <row r="159" spans="1:6" ht="36.75" hidden="1" customHeight="1" outlineLevel="1">
      <c r="A159" s="66"/>
      <c r="B159" s="161" t="s">
        <v>190</v>
      </c>
      <c r="C159" s="283" t="s">
        <v>191</v>
      </c>
      <c r="D159" s="67" t="s">
        <v>192</v>
      </c>
      <c r="E159" s="278"/>
      <c r="F159" s="295"/>
    </row>
    <row r="160" spans="1:6" ht="18.75" hidden="1" customHeight="1" outlineLevel="1">
      <c r="A160" s="66"/>
      <c r="B160" s="162" t="s">
        <v>193</v>
      </c>
      <c r="C160" s="305" t="s">
        <v>48</v>
      </c>
      <c r="D160" s="67" t="s">
        <v>194</v>
      </c>
      <c r="E160" s="278"/>
      <c r="F160" s="295"/>
    </row>
    <row r="161" spans="1:6" ht="22.5" hidden="1" outlineLevel="1">
      <c r="A161" s="66"/>
      <c r="B161" s="162"/>
      <c r="C161" s="305"/>
      <c r="D161" s="67" t="s">
        <v>195</v>
      </c>
      <c r="E161" s="298"/>
      <c r="F161" s="295"/>
    </row>
    <row r="162" spans="1:6" ht="15" hidden="1" outlineLevel="1">
      <c r="A162" s="66"/>
      <c r="B162" s="162" t="s">
        <v>196</v>
      </c>
      <c r="C162" s="305"/>
      <c r="D162" s="67" t="s">
        <v>197</v>
      </c>
      <c r="E162" s="298"/>
      <c r="F162" s="295"/>
    </row>
    <row r="163" spans="1:6" ht="22.5" hidden="1" outlineLevel="1">
      <c r="A163" s="66"/>
      <c r="B163" s="162"/>
      <c r="C163" s="305"/>
      <c r="D163" s="67" t="s">
        <v>195</v>
      </c>
      <c r="E163" s="298"/>
      <c r="F163" s="295"/>
    </row>
    <row r="164" spans="1:6" hidden="1" outlineLevel="1" collapsed="1">
      <c r="A164" s="66"/>
      <c r="C164" s="305"/>
      <c r="D164" s="67" t="s">
        <v>194</v>
      </c>
      <c r="E164" s="298"/>
      <c r="F164" s="295"/>
    </row>
    <row r="165" spans="1:6" ht="22.5" hidden="1" outlineLevel="1">
      <c r="A165" s="66"/>
      <c r="B165" s="162" t="s">
        <v>198</v>
      </c>
      <c r="C165" s="305"/>
      <c r="D165" s="67" t="s">
        <v>195</v>
      </c>
      <c r="E165" s="298"/>
      <c r="F165" s="295"/>
    </row>
    <row r="166" spans="1:6" ht="15" hidden="1" outlineLevel="1">
      <c r="A166" s="66"/>
      <c r="B166" s="161" t="s">
        <v>199</v>
      </c>
      <c r="C166" s="283" t="s">
        <v>11</v>
      </c>
      <c r="D166" s="292" t="s">
        <v>200</v>
      </c>
      <c r="E166" s="298"/>
      <c r="F166" s="295"/>
    </row>
    <row r="167" spans="1:6" ht="15" hidden="1" outlineLevel="1">
      <c r="A167" s="68"/>
      <c r="B167" s="163" t="s">
        <v>201</v>
      </c>
      <c r="C167" s="34" t="s">
        <v>146</v>
      </c>
      <c r="D167" s="69" t="s">
        <v>202</v>
      </c>
      <c r="E167" s="298"/>
      <c r="F167" s="295"/>
    </row>
    <row r="168" spans="1:6" ht="30" customHeight="1" collapsed="1">
      <c r="A168" s="70"/>
      <c r="B168" s="183" t="s">
        <v>203</v>
      </c>
      <c r="C168" s="74"/>
      <c r="D168" s="75"/>
      <c r="E168" s="164">
        <f>E169+E176</f>
        <v>0.54</v>
      </c>
      <c r="F168" s="217"/>
    </row>
    <row r="169" spans="1:6" ht="63" customHeight="1">
      <c r="A169" s="71"/>
      <c r="B169" s="154" t="s">
        <v>204</v>
      </c>
      <c r="C169" s="269" t="s">
        <v>205</v>
      </c>
      <c r="D169" s="306" t="s">
        <v>181</v>
      </c>
      <c r="E169" s="309">
        <v>0.33</v>
      </c>
      <c r="F169" s="301"/>
    </row>
    <row r="170" spans="1:6" ht="57.75" customHeight="1">
      <c r="A170" s="72"/>
      <c r="B170" s="156"/>
      <c r="C170" s="288" t="s">
        <v>206</v>
      </c>
      <c r="D170" s="307"/>
      <c r="E170" s="310"/>
      <c r="F170" s="300"/>
    </row>
    <row r="171" spans="1:6" ht="62.25" customHeight="1">
      <c r="A171" s="72"/>
      <c r="B171" s="156"/>
      <c r="C171" s="288" t="s">
        <v>207</v>
      </c>
      <c r="D171" s="307"/>
      <c r="E171" s="311"/>
      <c r="F171" s="302"/>
    </row>
    <row r="172" spans="1:6" ht="63.75" hidden="1" customHeight="1" outlineLevel="1">
      <c r="A172" s="72"/>
      <c r="B172" s="156" t="s">
        <v>208</v>
      </c>
      <c r="C172" s="288" t="s">
        <v>205</v>
      </c>
      <c r="D172" s="307"/>
      <c r="E172" s="309"/>
      <c r="F172" s="301"/>
    </row>
    <row r="173" spans="1:6" ht="63.75" hidden="1" customHeight="1" outlineLevel="1">
      <c r="A173" s="72"/>
      <c r="B173" s="156"/>
      <c r="C173" s="288" t="s">
        <v>207</v>
      </c>
      <c r="D173" s="307"/>
      <c r="E173" s="311"/>
      <c r="F173" s="302"/>
    </row>
    <row r="174" spans="1:6" ht="63.75" hidden="1" outlineLevel="1" collapsed="1">
      <c r="A174" s="72"/>
      <c r="B174" s="156" t="s">
        <v>209</v>
      </c>
      <c r="C174" s="288" t="s">
        <v>210</v>
      </c>
      <c r="D174" s="307"/>
      <c r="E174" s="309">
        <v>0.35</v>
      </c>
      <c r="F174" s="301" t="s">
        <v>284</v>
      </c>
    </row>
    <row r="175" spans="1:6" ht="51.75" hidden="1" customHeight="1" outlineLevel="1">
      <c r="A175" s="72"/>
      <c r="B175" s="156"/>
      <c r="C175" s="288" t="s">
        <v>207</v>
      </c>
      <c r="D175" s="307"/>
      <c r="E175" s="311"/>
      <c r="F175" s="302"/>
    </row>
    <row r="176" spans="1:6" ht="33" customHeight="1" collapsed="1">
      <c r="A176" s="73"/>
      <c r="B176" s="156" t="s">
        <v>211</v>
      </c>
      <c r="C176" s="288" t="s">
        <v>48</v>
      </c>
      <c r="D176" s="308"/>
      <c r="E176" s="164">
        <v>0.21</v>
      </c>
      <c r="F176" s="217"/>
    </row>
    <row r="177" spans="1:6" ht="24.75" hidden="1" customHeight="1" outlineLevel="1" thickBot="1">
      <c r="A177" s="70"/>
      <c r="B177" s="165" t="s">
        <v>212</v>
      </c>
      <c r="C177" s="74"/>
      <c r="D177" s="75"/>
      <c r="E177" s="262">
        <f>E179</f>
        <v>0</v>
      </c>
      <c r="F177" s="263" t="s">
        <v>284</v>
      </c>
    </row>
    <row r="178" spans="1:6" ht="15" hidden="1" outlineLevel="2">
      <c r="A178" s="48"/>
      <c r="B178" s="141" t="s">
        <v>213</v>
      </c>
      <c r="C178" s="280" t="s">
        <v>214</v>
      </c>
      <c r="D178" s="285" t="s">
        <v>202</v>
      </c>
      <c r="E178" s="166"/>
      <c r="F178" s="294"/>
    </row>
    <row r="179" spans="1:6" ht="45" hidden="1" customHeight="1" outlineLevel="1" collapsed="1">
      <c r="A179" s="48"/>
      <c r="B179" s="141" t="s">
        <v>215</v>
      </c>
      <c r="C179" s="280" t="s">
        <v>183</v>
      </c>
      <c r="D179" s="285" t="s">
        <v>216</v>
      </c>
      <c r="E179" s="278">
        <v>0</v>
      </c>
      <c r="F179" s="295"/>
    </row>
    <row r="180" spans="1:6" ht="39" customHeight="1" collapsed="1" thickBot="1">
      <c r="A180" s="76" t="s">
        <v>217</v>
      </c>
      <c r="B180" s="102" t="s">
        <v>218</v>
      </c>
      <c r="C180" s="74" t="s">
        <v>219</v>
      </c>
      <c r="D180" s="77" t="s">
        <v>39</v>
      </c>
      <c r="E180" s="134">
        <f>3.81-0.35</f>
        <v>3.46</v>
      </c>
      <c r="F180" s="217" t="s">
        <v>289</v>
      </c>
    </row>
    <row r="181" spans="1:6" ht="42" hidden="1" customHeight="1" outlineLevel="1">
      <c r="A181" s="45" t="s">
        <v>220</v>
      </c>
      <c r="B181" s="167" t="s">
        <v>221</v>
      </c>
      <c r="C181" s="280" t="s">
        <v>222</v>
      </c>
      <c r="D181" s="285" t="s">
        <v>223</v>
      </c>
      <c r="E181" s="168">
        <v>0.01</v>
      </c>
      <c r="F181" s="294" t="s">
        <v>284</v>
      </c>
    </row>
    <row r="182" spans="1:6" ht="40.5" hidden="1" customHeight="1" outlineLevel="1">
      <c r="A182" s="78" t="s">
        <v>224</v>
      </c>
      <c r="B182" s="106" t="s">
        <v>225</v>
      </c>
      <c r="C182" s="289" t="s">
        <v>226</v>
      </c>
      <c r="D182" s="284" t="s">
        <v>223</v>
      </c>
      <c r="E182" s="168">
        <v>0.03</v>
      </c>
      <c r="F182" s="294" t="s">
        <v>284</v>
      </c>
    </row>
    <row r="183" spans="1:6" ht="34.5" hidden="1" customHeight="1" outlineLevel="1">
      <c r="A183" s="78" t="s">
        <v>227</v>
      </c>
      <c r="B183" s="169" t="s">
        <v>228</v>
      </c>
      <c r="C183" s="74" t="s">
        <v>48</v>
      </c>
      <c r="D183" s="75" t="s">
        <v>39</v>
      </c>
      <c r="E183" s="168">
        <v>0.03</v>
      </c>
      <c r="F183" s="294" t="s">
        <v>284</v>
      </c>
    </row>
    <row r="184" spans="1:6" ht="77.25" hidden="1" outlineLevel="1" thickBot="1">
      <c r="A184" s="78" t="s">
        <v>229</v>
      </c>
      <c r="B184" s="170" t="s">
        <v>230</v>
      </c>
      <c r="C184" s="74" t="s">
        <v>231</v>
      </c>
      <c r="D184" s="75" t="s">
        <v>39</v>
      </c>
      <c r="E184" s="134">
        <v>0.77</v>
      </c>
      <c r="F184" s="217" t="s">
        <v>284</v>
      </c>
    </row>
    <row r="185" spans="1:6" ht="34.5" hidden="1" outlineLevel="1" thickBot="1">
      <c r="A185" s="275" t="s">
        <v>232</v>
      </c>
      <c r="B185" s="102" t="s">
        <v>233</v>
      </c>
      <c r="C185" s="42" t="s">
        <v>112</v>
      </c>
      <c r="D185" s="79" t="s">
        <v>234</v>
      </c>
      <c r="E185" s="272"/>
      <c r="F185" s="294"/>
    </row>
    <row r="186" spans="1:6" ht="24" hidden="1" customHeight="1" outlineLevel="1">
      <c r="A186" s="80" t="s">
        <v>235</v>
      </c>
      <c r="B186" s="171" t="s">
        <v>236</v>
      </c>
      <c r="C186" s="312" t="s">
        <v>237</v>
      </c>
      <c r="D186" s="313"/>
      <c r="E186" s="172"/>
      <c r="F186" s="240"/>
    </row>
    <row r="187" spans="1:6" ht="24.75" hidden="1" customHeight="1" outlineLevel="1">
      <c r="A187" s="81"/>
      <c r="B187" s="173" t="s">
        <v>238</v>
      </c>
      <c r="C187" s="314" t="s">
        <v>239</v>
      </c>
      <c r="D187" s="316" t="s">
        <v>240</v>
      </c>
      <c r="E187" s="270"/>
      <c r="F187" s="293"/>
    </row>
    <row r="188" spans="1:6" ht="16.5" hidden="1" outlineLevel="1" thickBot="1">
      <c r="A188" s="81"/>
      <c r="B188" s="174" t="s">
        <v>241</v>
      </c>
      <c r="C188" s="315"/>
      <c r="D188" s="317"/>
      <c r="E188" s="175"/>
      <c r="F188" s="238"/>
    </row>
    <row r="189" spans="1:6" ht="16.5" hidden="1" outlineLevel="1" thickBot="1">
      <c r="A189" s="81"/>
      <c r="B189" s="176" t="s">
        <v>242</v>
      </c>
      <c r="C189" s="315"/>
      <c r="D189" s="317"/>
      <c r="E189" s="271"/>
      <c r="F189" s="295"/>
    </row>
    <row r="190" spans="1:6" ht="16.5" hidden="1" outlineLevel="1" thickBot="1">
      <c r="A190" s="81"/>
      <c r="B190" s="176" t="s">
        <v>243</v>
      </c>
      <c r="C190" s="315"/>
      <c r="D190" s="317"/>
      <c r="E190" s="271"/>
      <c r="F190" s="295"/>
    </row>
    <row r="191" spans="1:6" ht="16.5" hidden="1" outlineLevel="1" thickBot="1">
      <c r="A191" s="81"/>
      <c r="B191" s="176" t="s">
        <v>244</v>
      </c>
      <c r="C191" s="315"/>
      <c r="D191" s="317"/>
      <c r="E191" s="271"/>
      <c r="F191" s="295"/>
    </row>
    <row r="192" spans="1:6" ht="16.5" hidden="1" outlineLevel="1" thickBot="1">
      <c r="A192" s="81"/>
      <c r="B192" s="176"/>
      <c r="C192" s="315"/>
      <c r="D192" s="317"/>
      <c r="E192" s="271"/>
      <c r="F192" s="295"/>
    </row>
    <row r="193" spans="1:8" ht="16.5" hidden="1" outlineLevel="1" thickBot="1">
      <c r="A193" s="81"/>
      <c r="B193" s="177"/>
      <c r="C193" s="315"/>
      <c r="D193" s="317"/>
      <c r="E193" s="271"/>
      <c r="F193" s="295"/>
    </row>
    <row r="194" spans="1:8" ht="16.5" hidden="1" outlineLevel="1" thickBot="1">
      <c r="A194" s="81"/>
      <c r="B194" s="177"/>
      <c r="C194" s="315"/>
      <c r="D194" s="317"/>
      <c r="E194" s="271"/>
      <c r="F194" s="295"/>
    </row>
    <row r="195" spans="1:8" ht="19.5" collapsed="1" thickBot="1">
      <c r="A195" s="82" t="s">
        <v>235</v>
      </c>
      <c r="B195" s="178" t="s">
        <v>245</v>
      </c>
      <c r="C195" s="83"/>
      <c r="D195" s="84"/>
      <c r="E195" s="24">
        <f>E196+E197</f>
        <v>3.49</v>
      </c>
      <c r="F195" s="230"/>
    </row>
    <row r="196" spans="1:8" ht="42.75" customHeight="1">
      <c r="A196" s="85" t="s">
        <v>246</v>
      </c>
      <c r="B196" s="179" t="s">
        <v>247</v>
      </c>
      <c r="C196" s="86" t="s">
        <v>248</v>
      </c>
      <c r="D196" s="86" t="s">
        <v>249</v>
      </c>
      <c r="E196" s="272">
        <v>2.75</v>
      </c>
      <c r="F196" s="294"/>
    </row>
    <row r="197" spans="1:8" s="209" customFormat="1" ht="48" customHeight="1" thickBot="1">
      <c r="A197" s="210" t="s">
        <v>279</v>
      </c>
      <c r="B197" s="211" t="s">
        <v>250</v>
      </c>
      <c r="C197" s="212" t="s">
        <v>248</v>
      </c>
      <c r="D197" s="212" t="s">
        <v>249</v>
      </c>
      <c r="E197" s="213">
        <v>0.74</v>
      </c>
      <c r="F197" s="218"/>
    </row>
    <row r="198" spans="1:8" ht="38.25">
      <c r="A198" s="194" t="s">
        <v>268</v>
      </c>
      <c r="B198" s="190" t="s">
        <v>275</v>
      </c>
      <c r="C198" s="214"/>
      <c r="D198" s="198"/>
      <c r="E198" s="215">
        <f>E200+E199+E201</f>
        <v>1.26</v>
      </c>
      <c r="F198" s="241"/>
      <c r="G198" s="193"/>
      <c r="H198" s="192"/>
    </row>
    <row r="199" spans="1:8" ht="25.5" outlineLevel="1">
      <c r="A199" s="195" t="s">
        <v>269</v>
      </c>
      <c r="B199" s="191" t="s">
        <v>272</v>
      </c>
      <c r="C199" s="189" t="s">
        <v>248</v>
      </c>
      <c r="D199" s="332" t="s">
        <v>273</v>
      </c>
      <c r="E199" s="266">
        <v>0.05</v>
      </c>
      <c r="F199" s="221"/>
      <c r="G199" s="193"/>
      <c r="H199" s="192"/>
    </row>
    <row r="200" spans="1:8" ht="46.5" customHeight="1" thickBot="1">
      <c r="A200" s="196" t="s">
        <v>270</v>
      </c>
      <c r="B200" s="191" t="s">
        <v>274</v>
      </c>
      <c r="C200" s="189" t="s">
        <v>248</v>
      </c>
      <c r="D200" s="333"/>
      <c r="E200" s="266">
        <v>1.1599999999999999</v>
      </c>
      <c r="F200" s="221"/>
      <c r="G200" s="193"/>
      <c r="H200" s="192"/>
    </row>
    <row r="201" spans="1:8" ht="36" customHeight="1" outlineLevel="1" thickBot="1">
      <c r="A201" s="196" t="s">
        <v>277</v>
      </c>
      <c r="B201" s="197" t="s">
        <v>276</v>
      </c>
      <c r="C201" s="87" t="s">
        <v>248</v>
      </c>
      <c r="D201" s="334"/>
      <c r="E201" s="267">
        <v>0.05</v>
      </c>
      <c r="F201" s="242"/>
      <c r="G201" s="193"/>
      <c r="H201" s="192"/>
    </row>
    <row r="202" spans="1:8" ht="16.5" thickBot="1">
      <c r="E202" s="89"/>
      <c r="F202" s="244"/>
    </row>
    <row r="203" spans="1:8" s="10" customFormat="1" ht="71.25" customHeight="1">
      <c r="A203" s="7" t="s">
        <v>1</v>
      </c>
      <c r="B203" s="330" t="s">
        <v>251</v>
      </c>
      <c r="C203" s="331"/>
      <c r="D203" s="331"/>
      <c r="E203" s="185"/>
      <c r="F203" s="245"/>
    </row>
    <row r="204" spans="1:8" ht="46.5" customHeight="1">
      <c r="A204" s="90">
        <v>1</v>
      </c>
      <c r="B204" s="303" t="s">
        <v>252</v>
      </c>
      <c r="C204" s="304"/>
      <c r="D204" s="304"/>
      <c r="E204" s="184">
        <f>E11+E49+E109+E198</f>
        <v>14.214399999999999</v>
      </c>
      <c r="F204" s="246"/>
    </row>
    <row r="205" spans="1:8" ht="24" hidden="1" customHeight="1" outlineLevel="1">
      <c r="A205" s="90">
        <v>2</v>
      </c>
      <c r="B205" s="303" t="s">
        <v>253</v>
      </c>
      <c r="C205" s="304"/>
      <c r="D205" s="304"/>
      <c r="E205" s="180"/>
      <c r="F205" s="247"/>
    </row>
    <row r="206" spans="1:8" ht="24.75" customHeight="1" collapsed="1">
      <c r="A206" s="90">
        <v>2</v>
      </c>
      <c r="B206" s="303" t="s">
        <v>254</v>
      </c>
      <c r="C206" s="304"/>
      <c r="D206" s="304"/>
      <c r="E206" s="180">
        <f>E195</f>
        <v>3.49</v>
      </c>
      <c r="F206" s="247"/>
    </row>
    <row r="207" spans="1:8">
      <c r="A207" s="90"/>
      <c r="B207" s="328" t="s">
        <v>255</v>
      </c>
      <c r="C207" s="329"/>
      <c r="D207" s="329"/>
      <c r="E207" s="184"/>
      <c r="F207" s="246"/>
    </row>
    <row r="208" spans="1:8" ht="51" customHeight="1" thickBot="1">
      <c r="A208" s="91">
        <v>3</v>
      </c>
      <c r="B208" s="318" t="s">
        <v>264</v>
      </c>
      <c r="C208" s="319"/>
      <c r="D208" s="319"/>
      <c r="E208" s="181">
        <f>E204+E206</f>
        <v>17.7044</v>
      </c>
      <c r="F208" s="248"/>
    </row>
    <row r="209" spans="1:6" ht="29.25" hidden="1" customHeight="1" outlineLevel="1">
      <c r="A209" s="92">
        <v>4</v>
      </c>
      <c r="B209" s="320" t="s">
        <v>256</v>
      </c>
      <c r="C209" s="320"/>
      <c r="D209" s="320"/>
      <c r="E209" s="216"/>
      <c r="F209" s="249"/>
    </row>
    <row r="210" spans="1:6" ht="15" customHeight="1" collapsed="1"/>
    <row r="211" spans="1:6">
      <c r="C211" s="188"/>
    </row>
    <row r="213" spans="1:6">
      <c r="B213" s="321" t="s">
        <v>282</v>
      </c>
      <c r="C213" s="321"/>
      <c r="D213" s="321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ВЛКСМ 1 (2)</vt:lpstr>
      <vt:lpstr>Лист1</vt:lpstr>
      <vt:lpstr>Лист2</vt:lpstr>
      <vt:lpstr>'ВЛКСМ 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2021-10-07T07:32:04Z</dcterms:modified>
</cp:coreProperties>
</file>