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20" windowWidth="19440" windowHeight="7410" activeTab="1"/>
  </bookViews>
  <sheets>
    <sheet name="Форма 2.3." sheetId="3" r:id="rId1"/>
    <sheet name="Форма 2.8." sheetId="1" r:id="rId2"/>
  </sheets>
  <definedNames>
    <definedName name="_xlnm.Print_Area" localSheetId="0">'Форма 2.3.'!$A$1:$J$23</definedName>
    <definedName name="_xlnm.Print_Area" localSheetId="1">'Форма 2.8.'!$A$1:$J$84</definedName>
  </definedNames>
  <calcPr calcId="144525"/>
</workbook>
</file>

<file path=xl/calcChain.xml><?xml version="1.0" encoding="utf-8"?>
<calcChain xmlns="http://schemas.openxmlformats.org/spreadsheetml/2006/main">
  <c r="H16" i="3" l="1"/>
  <c r="H20" i="3"/>
  <c r="H19" i="3"/>
  <c r="H18" i="3"/>
  <c r="H17" i="3"/>
  <c r="H15" i="3"/>
  <c r="H14" i="3"/>
  <c r="H13" i="3"/>
  <c r="H12" i="3"/>
  <c r="H11" i="3"/>
  <c r="H10" i="3"/>
  <c r="H9" i="3"/>
  <c r="J55" i="1"/>
  <c r="J41" i="1" l="1"/>
  <c r="H39" i="1"/>
  <c r="H38" i="1"/>
  <c r="H37" i="1"/>
  <c r="H36" i="1"/>
  <c r="H35" i="1"/>
  <c r="H34" i="1"/>
  <c r="H33" i="1"/>
  <c r="H32" i="1"/>
  <c r="H31" i="1"/>
  <c r="H29" i="1"/>
  <c r="H2" i="1"/>
  <c r="H28" i="1"/>
  <c r="H14" i="1"/>
  <c r="H15" i="1"/>
  <c r="H22" i="1"/>
  <c r="H30" i="1"/>
  <c r="H21" i="3"/>
  <c r="H40" i="1" s="1"/>
  <c r="H12" i="1" l="1"/>
  <c r="H13" i="1" l="1"/>
  <c r="H25" i="1"/>
</calcChain>
</file>

<file path=xl/sharedStrings.xml><?xml version="1.0" encoding="utf-8"?>
<sst xmlns="http://schemas.openxmlformats.org/spreadsheetml/2006/main" count="176" uniqueCount="98">
  <si>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</si>
  <si>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</si>
  <si>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</si>
  <si>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</si>
  <si>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</si>
  <si>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</si>
  <si>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</si>
  <si>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</si>
  <si>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</si>
  <si>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</si>
  <si>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</si>
  <si>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</si>
  <si>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</si>
  <si>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</si>
  <si>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</si>
  <si>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</si>
  <si>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</si>
  <si>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</si>
  <si>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</si>
  <si>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</si>
  <si>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</si>
  <si>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</si>
  <si>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</si>
  <si>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</si>
  <si>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</si>
  <si>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</si>
  <si>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</si>
  <si>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</si>
  <si>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</si>
  <si>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</si>
  <si>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</si>
  <si>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</si>
  <si>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</si>
  <si>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</si>
  <si>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</si>
  <si>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</si>
  <si>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</si>
  <si>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</si>
  <si>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</si>
  <si>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</si>
  <si>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</si>
  <si>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</si>
  <si>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</si>
  <si>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</si>
  <si>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</si>
  <si>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</si>
  <si>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</si>
  <si>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</si>
  <si>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</si>
  <si>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</si>
  <si>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</si>
  <si>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</si>
  <si>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</si>
  <si>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</si>
  <si>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</si>
  <si>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</si>
  <si>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</si>
  <si>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</si>
  <si>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</si>
  <si>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</si>
  <si>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</si>
  <si>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</si>
  <si>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</si>
  <si>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</si>
  <si>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</si>
  <si>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</si>
  <si>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</si>
  <si>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</si>
  <si>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</si>
  <si>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</si>
  <si>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</si>
  <si>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</si>
  <si>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</si>
  <si>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</si>
  <si>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</si>
  <si>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</si>
  <si>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</si>
  <si>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</si>
  <si>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</si>
  <si>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</si>
  <si>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</si>
  <si>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</si>
  <si>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</si>
  <si>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</si>
  <si>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</si>
  <si>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</si>
  <si>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</si>
  <si>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</si>
  <si>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</si>
  <si>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</si>
  <si>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Укрепление и ремонт конструктивных элементов МКД, в том числе при подготовке к сезонной эксплуатации</t>
  </si>
  <si>
    <t>Дератизация в местах общего пользования</t>
  </si>
  <si>
    <t>Дезинсекция в местах общего пользования</t>
  </si>
  <si>
    <t>Содержание объектов внешнего благоустройства</t>
  </si>
  <si>
    <t>Информация о текущем ремонте</t>
  </si>
  <si>
    <t>ул. Свердлова, д. 29</t>
  </si>
  <si>
    <t>Абрамов С.В</t>
  </si>
  <si>
    <t>Генеральный  директор  ООО "ЖЭУ г. Котово"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</si>
</sst>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sz val="10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i/>
      <sz val="12"/>
      <name val="Cambria"/>
      <family val="1"/>
      <charset val="204"/>
    </font>
    <font>
      <b/>
      <i/>
      <sz val="12"/>
      <color indexed="1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5" fillId="0" borderId="4" xfId="1" applyNumberFormat="1" applyFont="1" applyBorder="1" applyAlignment="1">
      <alignment horizontal="left" wrapText="1"/>
    </xf>
    <xf numFmtId="0" fontId="5" fillId="0" borderId="5" xfId="1" applyNumberFormat="1" applyFont="1" applyBorder="1" applyAlignment="1">
      <alignment horizontal="left" wrapText="1"/>
    </xf>
    <xf numFmtId="0" fontId="5" fillId="0" borderId="3" xfId="1" applyNumberFormat="1" applyFont="1" applyBorder="1" applyAlignment="1">
      <alignment horizontal="left" wrapText="1"/>
    </xf>
    <xf numFmtId="4" fontId="13" fillId="0" borderId="4" xfId="1" applyNumberFormat="1" applyFont="1" applyFill="1" applyBorder="1" applyAlignment="1">
      <alignment horizontal="center"/>
    </xf>
    <xf numFmtId="4" fontId="13" fillId="0" borderId="5" xfId="1" applyNumberFormat="1" applyFont="1" applyFill="1" applyBorder="1" applyAlignment="1">
      <alignment horizontal="center"/>
    </xf>
    <xf numFmtId="4" fontId="13" fillId="0" borderId="3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 wrapText="1"/>
    </xf>
    <xf numFmtId="4" fontId="13" fillId="0" borderId="1" xfId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4" fontId="5" fillId="0" borderId="4" xfId="1" applyNumberFormat="1" applyFont="1" applyFill="1" applyBorder="1" applyAlignment="1">
      <alignment horizontal="center"/>
    </xf>
    <xf numFmtId="4" fontId="5" fillId="0" borderId="5" xfId="1" applyNumberFormat="1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/>
    </xf>
    <xf numFmtId="0" fontId="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justify" vertical="center"/>
    </xf>
    <xf numFmtId="0" fontId="16" fillId="0" borderId="5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justify"/>
    </xf>
    <xf numFmtId="0" fontId="10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right"/>
    </xf>
    <xf numFmtId="0" fontId="21" fillId="0" borderId="1" xfId="0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justify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justify" vertical="center"/>
    </xf>
    <xf numFmtId="0" fontId="11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11" fillId="0" borderId="1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3" fillId="0" borderId="1" xfId="0" applyFont="1" applyFill="1" applyBorder="1" applyAlignment="1">
      <alignment horizontal="right"/>
    </xf>
    <xf numFmtId="4" fontId="22" fillId="0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view="pageBreakPreview" topLeftCell="A13" zoomScale="80" zoomScaleNormal="100" zoomScaleSheetLayoutView="80" workbookViewId="0">
      <selection activeCell="A7" sqref="A7:J7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62" t="s">
        <v>47</v>
      </c>
      <c r="B1" s="62"/>
      <c r="C1" s="62"/>
      <c r="D1" s="62"/>
      <c r="E1" s="62"/>
      <c r="F1" s="62"/>
      <c r="G1" s="62"/>
      <c r="H1" s="62"/>
      <c r="I1" s="62"/>
      <c r="J1" s="62"/>
    </row>
    <row r="2" spans="1:20" ht="24.6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20" s="26" customFormat="1" ht="15" customHeight="1" x14ac:dyDescent="0.25">
      <c r="G3" s="20" t="s">
        <v>30</v>
      </c>
      <c r="H3" s="74" t="s">
        <v>95</v>
      </c>
      <c r="I3" s="75"/>
      <c r="J3" s="75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63" t="s">
        <v>48</v>
      </c>
      <c r="B5" s="64"/>
      <c r="C5" s="64"/>
      <c r="D5" s="64"/>
      <c r="E5" s="64"/>
      <c r="F5" s="64"/>
      <c r="G5" s="64"/>
      <c r="H5" s="64"/>
      <c r="I5" s="64"/>
      <c r="J5" s="65"/>
    </row>
    <row r="6" spans="1:20" s="30" customFormat="1" ht="21.6" customHeight="1" x14ac:dyDescent="0.25">
      <c r="A6" s="29">
        <v>1</v>
      </c>
      <c r="B6" s="66" t="s">
        <v>2</v>
      </c>
      <c r="C6" s="67"/>
      <c r="D6" s="67"/>
      <c r="E6" s="67"/>
      <c r="F6" s="67"/>
      <c r="G6" s="68"/>
      <c r="H6" s="69">
        <v>45658</v>
      </c>
      <c r="I6" s="70"/>
      <c r="J6" s="18" t="s">
        <v>3</v>
      </c>
    </row>
    <row r="7" spans="1:20" s="12" customFormat="1" ht="33.6" customHeight="1" x14ac:dyDescent="0.25">
      <c r="A7" s="71" t="s">
        <v>49</v>
      </c>
      <c r="B7" s="72"/>
      <c r="C7" s="72"/>
      <c r="D7" s="72"/>
      <c r="E7" s="72"/>
      <c r="F7" s="72"/>
      <c r="G7" s="72"/>
      <c r="H7" s="72"/>
      <c r="I7" s="72"/>
      <c r="J7" s="73"/>
    </row>
    <row r="8" spans="1:20" s="32" customFormat="1" ht="40.9" customHeight="1" x14ac:dyDescent="0.25">
      <c r="A8" s="60" t="s">
        <v>25</v>
      </c>
      <c r="B8" s="60"/>
      <c r="C8" s="60"/>
      <c r="D8" s="60"/>
      <c r="E8" s="60"/>
      <c r="F8" s="60"/>
      <c r="G8" s="60"/>
      <c r="H8" s="61" t="s">
        <v>26</v>
      </c>
      <c r="I8" s="61"/>
      <c r="J8" s="6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20.100000000000001" customHeight="1" x14ac:dyDescent="0.25">
      <c r="A9" s="9">
        <v>1</v>
      </c>
      <c r="B9" s="46" t="s">
        <v>58</v>
      </c>
      <c r="C9" s="47"/>
      <c r="D9" s="47"/>
      <c r="E9" s="47"/>
      <c r="F9" s="47"/>
      <c r="G9" s="48"/>
      <c r="H9" s="49">
        <f>(1.21*2431.2*6)+(1*2431.2*6)</f>
        <v>32237.711999999992</v>
      </c>
      <c r="I9" s="50"/>
      <c r="J9" s="51"/>
      <c r="Q9" s="4"/>
      <c r="R9" s="4"/>
      <c r="S9" s="4"/>
      <c r="T9" s="4"/>
    </row>
    <row r="10" spans="1:20" ht="20.100000000000001" customHeight="1" x14ac:dyDescent="0.25">
      <c r="A10" s="9">
        <v>2</v>
      </c>
      <c r="B10" s="46" t="s">
        <v>67</v>
      </c>
      <c r="C10" s="47"/>
      <c r="D10" s="47"/>
      <c r="E10" s="47"/>
      <c r="F10" s="47"/>
      <c r="G10" s="48"/>
      <c r="H10" s="49">
        <f>(0.61*2431.2*6)+(1.01*2431.2*6)</f>
        <v>23631.263999999996</v>
      </c>
      <c r="I10" s="50"/>
      <c r="J10" s="51"/>
      <c r="Q10" s="4"/>
      <c r="R10" s="4"/>
      <c r="S10" s="4"/>
      <c r="T10" s="4"/>
    </row>
    <row r="11" spans="1:20" ht="36.75" customHeight="1" x14ac:dyDescent="0.25">
      <c r="A11" s="9">
        <v>3</v>
      </c>
      <c r="B11" s="46" t="s">
        <v>52</v>
      </c>
      <c r="C11" s="47"/>
      <c r="D11" s="47"/>
      <c r="E11" s="47"/>
      <c r="F11" s="47"/>
      <c r="G11" s="48"/>
      <c r="H11" s="49">
        <f>(3.95*2431.2*6)+(3.46*2431.2*6)</f>
        <v>108091.152</v>
      </c>
      <c r="I11" s="50"/>
      <c r="J11" s="51"/>
      <c r="Q11" s="4"/>
      <c r="R11" s="4"/>
      <c r="S11" s="4"/>
      <c r="T11" s="4"/>
    </row>
    <row r="12" spans="1:20" ht="20.100000000000001" customHeight="1" x14ac:dyDescent="0.25">
      <c r="A12" s="9">
        <v>4</v>
      </c>
      <c r="B12" s="46" t="s">
        <v>51</v>
      </c>
      <c r="C12" s="47"/>
      <c r="D12" s="47"/>
      <c r="E12" s="47"/>
      <c r="F12" s="47"/>
      <c r="G12" s="48"/>
      <c r="H12" s="49">
        <f>(0.14*2431.2*6)+(0.69*2431.2*6)</f>
        <v>12107.375999999998</v>
      </c>
      <c r="I12" s="50"/>
      <c r="J12" s="51"/>
      <c r="K12" s="33"/>
      <c r="Q12" s="4"/>
      <c r="R12" s="4"/>
      <c r="S12" s="4"/>
      <c r="T12" s="4"/>
    </row>
    <row r="13" spans="1:20" ht="20.100000000000001" customHeight="1" x14ac:dyDescent="0.25">
      <c r="A13" s="9">
        <v>5</v>
      </c>
      <c r="B13" s="46" t="s">
        <v>59</v>
      </c>
      <c r="C13" s="47"/>
      <c r="D13" s="47"/>
      <c r="E13" s="47"/>
      <c r="F13" s="47"/>
      <c r="G13" s="48"/>
      <c r="H13" s="49">
        <f>(2.05*2431.2*6)+(2.56*2431.2*6)</f>
        <v>67246.991999999998</v>
      </c>
      <c r="I13" s="50"/>
      <c r="J13" s="51"/>
      <c r="Q13" s="4"/>
      <c r="R13" s="4"/>
      <c r="S13" s="4"/>
      <c r="T13" s="4"/>
    </row>
    <row r="14" spans="1:20" ht="36.75" customHeight="1" x14ac:dyDescent="0.25">
      <c r="A14" s="9">
        <v>6</v>
      </c>
      <c r="B14" s="46" t="s">
        <v>60</v>
      </c>
      <c r="C14" s="47"/>
      <c r="D14" s="47"/>
      <c r="E14" s="47"/>
      <c r="F14" s="47"/>
      <c r="G14" s="48"/>
      <c r="H14" s="49">
        <f>(1.53*2431.2*6)+(1.82*2431.2*6)</f>
        <v>48867.119999999995</v>
      </c>
      <c r="I14" s="50"/>
      <c r="J14" s="51"/>
      <c r="Q14" s="4"/>
      <c r="R14" s="4"/>
      <c r="S14" s="4"/>
      <c r="T14" s="4"/>
    </row>
    <row r="15" spans="1:20" ht="22.9" customHeight="1" x14ac:dyDescent="0.25">
      <c r="A15" s="9">
        <v>7</v>
      </c>
      <c r="B15" s="46" t="s">
        <v>57</v>
      </c>
      <c r="C15" s="47"/>
      <c r="D15" s="47"/>
      <c r="E15" s="47"/>
      <c r="F15" s="47"/>
      <c r="G15" s="48"/>
      <c r="H15" s="49">
        <f>(4*2431.2*6)+(4.35*2431.2*6)</f>
        <v>121803.11999999998</v>
      </c>
      <c r="I15" s="50"/>
      <c r="J15" s="51"/>
      <c r="Q15" s="4"/>
      <c r="R15" s="4"/>
      <c r="S15" s="4"/>
      <c r="T15" s="4"/>
    </row>
    <row r="16" spans="1:20" ht="22.9" customHeight="1" x14ac:dyDescent="0.25">
      <c r="A16" s="9">
        <v>8</v>
      </c>
      <c r="B16" s="46" t="s">
        <v>53</v>
      </c>
      <c r="C16" s="47"/>
      <c r="D16" s="47"/>
      <c r="E16" s="47"/>
      <c r="F16" s="47"/>
      <c r="G16" s="48"/>
      <c r="H16" s="49">
        <f>(4.15*2431.2*6)+(4.46*2431.2*6)+23888.74</f>
        <v>149484.53199999998</v>
      </c>
      <c r="I16" s="50"/>
      <c r="J16" s="51"/>
      <c r="Q16" s="4"/>
      <c r="R16" s="4"/>
      <c r="S16" s="4"/>
      <c r="T16" s="4"/>
    </row>
    <row r="17" spans="1:20" ht="27.6" customHeight="1" x14ac:dyDescent="0.25">
      <c r="A17" s="9">
        <v>9</v>
      </c>
      <c r="B17" s="52" t="s">
        <v>62</v>
      </c>
      <c r="C17" s="52"/>
      <c r="D17" s="52"/>
      <c r="E17" s="52"/>
      <c r="F17" s="52"/>
      <c r="G17" s="52"/>
      <c r="H17" s="49">
        <f>(1.28*2431.2*6)+(0.95*2431.2*6)</f>
        <v>32529.455999999998</v>
      </c>
      <c r="I17" s="50"/>
      <c r="J17" s="51"/>
      <c r="R17" s="4"/>
      <c r="S17" s="4"/>
      <c r="T17" s="4"/>
    </row>
    <row r="18" spans="1:20" ht="27.6" customHeight="1" x14ac:dyDescent="0.25">
      <c r="A18" s="9">
        <v>10</v>
      </c>
      <c r="B18" s="52" t="s">
        <v>91</v>
      </c>
      <c r="C18" s="52"/>
      <c r="D18" s="52"/>
      <c r="E18" s="52"/>
      <c r="F18" s="52"/>
      <c r="G18" s="52"/>
      <c r="H18" s="49">
        <f>(0.03*2431.2*6)+(0.04*2431.2*6)</f>
        <v>1021.1039999999999</v>
      </c>
      <c r="I18" s="50"/>
      <c r="J18" s="51"/>
      <c r="R18" s="4"/>
      <c r="S18" s="4"/>
      <c r="T18" s="4"/>
    </row>
    <row r="19" spans="1:20" ht="27.6" customHeight="1" x14ac:dyDescent="0.25">
      <c r="A19" s="9">
        <v>11</v>
      </c>
      <c r="B19" s="52" t="s">
        <v>92</v>
      </c>
      <c r="C19" s="52"/>
      <c r="D19" s="52"/>
      <c r="E19" s="52"/>
      <c r="F19" s="52"/>
      <c r="G19" s="52"/>
      <c r="H19" s="49">
        <f>(0.05*2431.2*6)+(0.06*2431.2*6)</f>
        <v>1604.5920000000001</v>
      </c>
      <c r="I19" s="50"/>
      <c r="J19" s="51"/>
      <c r="R19" s="4"/>
      <c r="S19" s="4"/>
      <c r="T19" s="4"/>
    </row>
    <row r="20" spans="1:20" ht="27.6" customHeight="1" x14ac:dyDescent="0.25">
      <c r="A20" s="9">
        <v>12</v>
      </c>
      <c r="B20" s="52" t="s">
        <v>61</v>
      </c>
      <c r="C20" s="52"/>
      <c r="D20" s="52"/>
      <c r="E20" s="52"/>
      <c r="F20" s="52"/>
      <c r="G20" s="52"/>
      <c r="H20" s="53">
        <f>735.83+2336.93+2654.37</f>
        <v>5727.1299999999992</v>
      </c>
      <c r="I20" s="53"/>
      <c r="J20" s="53"/>
      <c r="R20" s="4"/>
      <c r="S20" s="4"/>
      <c r="T20" s="4"/>
    </row>
    <row r="21" spans="1:20" s="34" customFormat="1" ht="22.9" customHeight="1" x14ac:dyDescent="0.25">
      <c r="A21" s="54" t="s">
        <v>50</v>
      </c>
      <c r="B21" s="55"/>
      <c r="C21" s="55"/>
      <c r="D21" s="55"/>
      <c r="E21" s="55"/>
      <c r="F21" s="55"/>
      <c r="G21" s="56"/>
      <c r="H21" s="57">
        <f>SUM(H9:J20)</f>
        <v>604351.54999999993</v>
      </c>
      <c r="I21" s="58"/>
      <c r="J21" s="59"/>
    </row>
    <row r="23" spans="1:20" x14ac:dyDescent="0.25">
      <c r="G23" s="3"/>
    </row>
    <row r="30" spans="1:20" x14ac:dyDescent="0.25">
      <c r="G30" s="3"/>
      <c r="H30" s="3"/>
      <c r="I30" s="3"/>
      <c r="J30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4" spans="7:10" x14ac:dyDescent="0.25">
      <c r="G134" s="3"/>
      <c r="H134" s="3"/>
      <c r="I134" s="3"/>
      <c r="J134" s="3"/>
    </row>
    <row r="136" spans="7:10" x14ac:dyDescent="0.25">
      <c r="G136" s="3"/>
      <c r="H136" s="3"/>
      <c r="I136" s="3"/>
      <c r="J136" s="3"/>
    </row>
  </sheetData>
  <mergeCells count="34">
    <mergeCell ref="A8:G8"/>
    <mergeCell ref="H8:J8"/>
    <mergeCell ref="A1:J2"/>
    <mergeCell ref="A5:J5"/>
    <mergeCell ref="B6:G6"/>
    <mergeCell ref="H6:I6"/>
    <mergeCell ref="A7:J7"/>
    <mergeCell ref="H3:J3"/>
    <mergeCell ref="B9:G9"/>
    <mergeCell ref="H9:J9"/>
    <mergeCell ref="B11:G11"/>
    <mergeCell ref="H11:J11"/>
    <mergeCell ref="B10:G10"/>
    <mergeCell ref="H10:J10"/>
    <mergeCell ref="A21:G21"/>
    <mergeCell ref="H21:J21"/>
    <mergeCell ref="B13:G13"/>
    <mergeCell ref="H13:J13"/>
    <mergeCell ref="B20:G20"/>
    <mergeCell ref="H20:J20"/>
    <mergeCell ref="B19:G19"/>
    <mergeCell ref="H19:J19"/>
    <mergeCell ref="B18:G18"/>
    <mergeCell ref="H18:J18"/>
    <mergeCell ref="B12:G12"/>
    <mergeCell ref="H12:J12"/>
    <mergeCell ref="B17:G17"/>
    <mergeCell ref="H17:J17"/>
    <mergeCell ref="B14:G14"/>
    <mergeCell ref="H14:J14"/>
    <mergeCell ref="B16:G16"/>
    <mergeCell ref="H16:J16"/>
    <mergeCell ref="B15:G15"/>
    <mergeCell ref="H15:J15"/>
  </mergeCells>
  <phoneticPr fontId="0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view="pageBreakPreview" zoomScaleNormal="100" zoomScaleSheetLayoutView="100" workbookViewId="0">
      <selection activeCell="H12" sqref="H12:I12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6" customFormat="1" ht="15" customHeight="1" x14ac:dyDescent="0.25">
      <c r="G2" s="20" t="s">
        <v>30</v>
      </c>
      <c r="H2" s="128" t="str">
        <f>'Форма 2.3.'!H3:J3</f>
        <v>ул. Свердлова, д. 29</v>
      </c>
      <c r="I2" s="129"/>
      <c r="J2" s="129"/>
    </row>
    <row r="3" spans="1:10" x14ac:dyDescent="0.25">
      <c r="A3" s="5"/>
      <c r="J3" s="7"/>
    </row>
    <row r="4" spans="1:10" s="12" customFormat="1" ht="16.5" x14ac:dyDescent="0.25">
      <c r="A4" s="63" t="s">
        <v>1</v>
      </c>
      <c r="B4" s="64"/>
      <c r="C4" s="64"/>
      <c r="D4" s="64"/>
      <c r="E4" s="64"/>
      <c r="F4" s="64"/>
      <c r="G4" s="64"/>
      <c r="H4" s="64"/>
      <c r="I4" s="64"/>
      <c r="J4" s="65"/>
    </row>
    <row r="5" spans="1:10" x14ac:dyDescent="0.25">
      <c r="A5" s="1">
        <v>1</v>
      </c>
      <c r="B5" s="141" t="s">
        <v>2</v>
      </c>
      <c r="C5" s="142"/>
      <c r="D5" s="142"/>
      <c r="E5" s="142"/>
      <c r="F5" s="142"/>
      <c r="G5" s="143"/>
      <c r="H5" s="69">
        <v>45717</v>
      </c>
      <c r="I5" s="70"/>
      <c r="J5" s="24" t="s">
        <v>3</v>
      </c>
    </row>
    <row r="6" spans="1:10" x14ac:dyDescent="0.25">
      <c r="A6" s="1">
        <v>2</v>
      </c>
      <c r="B6" s="141" t="s">
        <v>4</v>
      </c>
      <c r="C6" s="142"/>
      <c r="D6" s="142"/>
      <c r="E6" s="142"/>
      <c r="F6" s="142"/>
      <c r="G6" s="143"/>
      <c r="H6" s="69">
        <v>45292</v>
      </c>
      <c r="I6" s="70"/>
      <c r="J6" s="24" t="s">
        <v>3</v>
      </c>
    </row>
    <row r="7" spans="1:10" x14ac:dyDescent="0.25">
      <c r="A7" s="10">
        <v>3</v>
      </c>
      <c r="B7" s="141" t="s">
        <v>5</v>
      </c>
      <c r="C7" s="142"/>
      <c r="D7" s="142"/>
      <c r="E7" s="142"/>
      <c r="F7" s="142"/>
      <c r="G7" s="143"/>
      <c r="H7" s="69">
        <v>45657</v>
      </c>
      <c r="I7" s="70"/>
      <c r="J7" s="24" t="s">
        <v>3</v>
      </c>
    </row>
    <row r="8" spans="1:10" s="12" customFormat="1" ht="16.5" x14ac:dyDescent="0.25">
      <c r="A8" s="71" t="s">
        <v>6</v>
      </c>
      <c r="B8" s="72"/>
      <c r="C8" s="72"/>
      <c r="D8" s="72"/>
      <c r="E8" s="72"/>
      <c r="F8" s="72"/>
      <c r="G8" s="72"/>
      <c r="H8" s="72"/>
      <c r="I8" s="72"/>
      <c r="J8" s="73"/>
    </row>
    <row r="9" spans="1:10" x14ac:dyDescent="0.25">
      <c r="A9" s="1">
        <v>4</v>
      </c>
      <c r="B9" s="141" t="s">
        <v>7</v>
      </c>
      <c r="C9" s="142"/>
      <c r="D9" s="142"/>
      <c r="E9" s="142"/>
      <c r="F9" s="142"/>
      <c r="G9" s="143"/>
      <c r="H9" s="94"/>
      <c r="I9" s="94"/>
      <c r="J9" s="23" t="s">
        <v>8</v>
      </c>
    </row>
    <row r="10" spans="1:10" x14ac:dyDescent="0.25">
      <c r="A10" s="1">
        <v>5</v>
      </c>
      <c r="B10" s="96" t="s">
        <v>9</v>
      </c>
      <c r="C10" s="96"/>
      <c r="D10" s="96"/>
      <c r="E10" s="96"/>
      <c r="F10" s="96"/>
      <c r="G10" s="96"/>
      <c r="H10" s="94"/>
      <c r="I10" s="94"/>
      <c r="J10" s="8" t="s">
        <v>8</v>
      </c>
    </row>
    <row r="11" spans="1:10" x14ac:dyDescent="0.25">
      <c r="A11" s="1">
        <v>6</v>
      </c>
      <c r="B11" s="96" t="s">
        <v>10</v>
      </c>
      <c r="C11" s="96"/>
      <c r="D11" s="96"/>
      <c r="E11" s="96"/>
      <c r="F11" s="96"/>
      <c r="G11" s="96"/>
      <c r="H11" s="112">
        <v>384351.44</v>
      </c>
      <c r="I11" s="112"/>
      <c r="J11" s="8" t="s">
        <v>8</v>
      </c>
    </row>
    <row r="12" spans="1:10" x14ac:dyDescent="0.25">
      <c r="A12" s="2">
        <v>7</v>
      </c>
      <c r="B12" s="139" t="s">
        <v>11</v>
      </c>
      <c r="C12" s="139"/>
      <c r="D12" s="139"/>
      <c r="E12" s="139"/>
      <c r="F12" s="139"/>
      <c r="G12" s="139"/>
      <c r="H12" s="112">
        <f>'Форма 2.3.'!H21:J21</f>
        <v>604351.54999999993</v>
      </c>
      <c r="I12" s="113"/>
      <c r="J12" s="24" t="s">
        <v>8</v>
      </c>
    </row>
    <row r="13" spans="1:10" x14ac:dyDescent="0.25">
      <c r="A13" s="1">
        <v>8</v>
      </c>
      <c r="B13" s="114" t="s">
        <v>12</v>
      </c>
      <c r="C13" s="114"/>
      <c r="D13" s="114"/>
      <c r="E13" s="114"/>
      <c r="F13" s="114"/>
      <c r="G13" s="114"/>
      <c r="H13" s="115">
        <f>H12-H14-H15</f>
        <v>449139.88799999992</v>
      </c>
      <c r="I13" s="115"/>
      <c r="J13" s="8" t="s">
        <v>8</v>
      </c>
    </row>
    <row r="14" spans="1:10" x14ac:dyDescent="0.25">
      <c r="A14" s="1">
        <v>9</v>
      </c>
      <c r="B14" s="114" t="s">
        <v>13</v>
      </c>
      <c r="C14" s="114"/>
      <c r="D14" s="114"/>
      <c r="E14" s="114"/>
      <c r="F14" s="114"/>
      <c r="G14" s="114"/>
      <c r="H14" s="115">
        <f>'Форма 2.3.'!H20:J20</f>
        <v>5727.1299999999992</v>
      </c>
      <c r="I14" s="115"/>
      <c r="J14" s="8" t="s">
        <v>8</v>
      </c>
    </row>
    <row r="15" spans="1:10" x14ac:dyDescent="0.25">
      <c r="A15" s="1">
        <v>10</v>
      </c>
      <c r="B15" s="114" t="s">
        <v>14</v>
      </c>
      <c r="C15" s="114"/>
      <c r="D15" s="114"/>
      <c r="E15" s="114"/>
      <c r="F15" s="114"/>
      <c r="G15" s="114"/>
      <c r="H15" s="115">
        <f>'Форма 2.3.'!H16:J16</f>
        <v>149484.53199999998</v>
      </c>
      <c r="I15" s="115"/>
      <c r="J15" s="8" t="s">
        <v>8</v>
      </c>
    </row>
    <row r="16" spans="1:10" x14ac:dyDescent="0.25">
      <c r="A16" s="2">
        <v>11</v>
      </c>
      <c r="B16" s="139" t="s">
        <v>15</v>
      </c>
      <c r="C16" s="139"/>
      <c r="D16" s="139"/>
      <c r="E16" s="139"/>
      <c r="F16" s="139"/>
      <c r="G16" s="139"/>
      <c r="H16" s="138"/>
      <c r="I16" s="138"/>
      <c r="J16" s="24" t="s">
        <v>8</v>
      </c>
    </row>
    <row r="17" spans="1:10" x14ac:dyDescent="0.25">
      <c r="A17" s="1">
        <v>12</v>
      </c>
      <c r="B17" s="114" t="s">
        <v>16</v>
      </c>
      <c r="C17" s="114"/>
      <c r="D17" s="114"/>
      <c r="E17" s="114"/>
      <c r="F17" s="114"/>
      <c r="G17" s="114"/>
      <c r="H17" s="145">
        <v>493274.01</v>
      </c>
      <c r="I17" s="146"/>
      <c r="J17" s="8" t="s">
        <v>8</v>
      </c>
    </row>
    <row r="18" spans="1:10" x14ac:dyDescent="0.25">
      <c r="A18" s="1">
        <v>13</v>
      </c>
      <c r="B18" s="114" t="s">
        <v>17</v>
      </c>
      <c r="C18" s="114"/>
      <c r="D18" s="114"/>
      <c r="E18" s="114"/>
      <c r="F18" s="114"/>
      <c r="G18" s="114"/>
      <c r="H18" s="94"/>
      <c r="I18" s="94"/>
      <c r="J18" s="8" t="s">
        <v>8</v>
      </c>
    </row>
    <row r="19" spans="1:10" x14ac:dyDescent="0.25">
      <c r="A19" s="1">
        <v>14</v>
      </c>
      <c r="B19" s="114" t="s">
        <v>18</v>
      </c>
      <c r="C19" s="114"/>
      <c r="D19" s="114"/>
      <c r="E19" s="114"/>
      <c r="F19" s="114"/>
      <c r="G19" s="114"/>
      <c r="H19" s="94"/>
      <c r="I19" s="94"/>
      <c r="J19" s="8" t="s">
        <v>8</v>
      </c>
    </row>
    <row r="20" spans="1:10" x14ac:dyDescent="0.25">
      <c r="A20" s="1">
        <v>15</v>
      </c>
      <c r="B20" s="114" t="s">
        <v>19</v>
      </c>
      <c r="C20" s="114"/>
      <c r="D20" s="114"/>
      <c r="E20" s="114"/>
      <c r="F20" s="114"/>
      <c r="G20" s="114"/>
      <c r="H20" s="94"/>
      <c r="I20" s="94"/>
      <c r="J20" s="8" t="s">
        <v>8</v>
      </c>
    </row>
    <row r="21" spans="1:10" x14ac:dyDescent="0.25">
      <c r="A21" s="1">
        <v>16</v>
      </c>
      <c r="B21" s="114" t="s">
        <v>20</v>
      </c>
      <c r="C21" s="114"/>
      <c r="D21" s="114"/>
      <c r="E21" s="114"/>
      <c r="F21" s="114"/>
      <c r="G21" s="114"/>
      <c r="H21" s="94"/>
      <c r="I21" s="94"/>
      <c r="J21" s="8" t="s">
        <v>8</v>
      </c>
    </row>
    <row r="22" spans="1:10" x14ac:dyDescent="0.25">
      <c r="A22" s="2">
        <v>17</v>
      </c>
      <c r="B22" s="139" t="s">
        <v>21</v>
      </c>
      <c r="C22" s="139"/>
      <c r="D22" s="139"/>
      <c r="E22" s="139"/>
      <c r="F22" s="139"/>
      <c r="G22" s="139"/>
      <c r="H22" s="144">
        <f>H17</f>
        <v>493274.01</v>
      </c>
      <c r="I22" s="144"/>
      <c r="J22" s="24" t="s">
        <v>8</v>
      </c>
    </row>
    <row r="23" spans="1:10" x14ac:dyDescent="0.25">
      <c r="A23" s="1">
        <v>18</v>
      </c>
      <c r="B23" s="96" t="s">
        <v>22</v>
      </c>
      <c r="C23" s="96"/>
      <c r="D23" s="96"/>
      <c r="E23" s="96"/>
      <c r="F23" s="96"/>
      <c r="G23" s="96"/>
      <c r="H23" s="94"/>
      <c r="I23" s="94"/>
      <c r="J23" s="8" t="s">
        <v>8</v>
      </c>
    </row>
    <row r="24" spans="1:10" x14ac:dyDescent="0.25">
      <c r="A24" s="1">
        <v>19</v>
      </c>
      <c r="B24" s="96" t="s">
        <v>23</v>
      </c>
      <c r="C24" s="96"/>
      <c r="D24" s="96"/>
      <c r="E24" s="96"/>
      <c r="F24" s="96"/>
      <c r="G24" s="96"/>
      <c r="H24" s="97"/>
      <c r="I24" s="94"/>
      <c r="J24" s="8" t="s">
        <v>8</v>
      </c>
    </row>
    <row r="25" spans="1:10" x14ac:dyDescent="0.25">
      <c r="A25" s="1">
        <v>20</v>
      </c>
      <c r="B25" s="109" t="s">
        <v>28</v>
      </c>
      <c r="C25" s="110"/>
      <c r="D25" s="110"/>
      <c r="E25" s="110"/>
      <c r="F25" s="110"/>
      <c r="G25" s="111"/>
      <c r="H25" s="112">
        <f>H11+H12-H22</f>
        <v>495428.98</v>
      </c>
      <c r="I25" s="113"/>
      <c r="J25" s="8" t="s">
        <v>8</v>
      </c>
    </row>
    <row r="26" spans="1:10" s="12" customFormat="1" ht="16.5" x14ac:dyDescent="0.25">
      <c r="A26" s="106" t="s">
        <v>24</v>
      </c>
      <c r="B26" s="106"/>
      <c r="C26" s="106"/>
      <c r="D26" s="106"/>
      <c r="E26" s="106"/>
      <c r="F26" s="106"/>
      <c r="G26" s="106"/>
      <c r="H26" s="106"/>
      <c r="I26" s="106"/>
      <c r="J26" s="106"/>
    </row>
    <row r="27" spans="1:10" x14ac:dyDescent="0.25">
      <c r="A27" s="134" t="s">
        <v>25</v>
      </c>
      <c r="B27" s="134"/>
      <c r="C27" s="134"/>
      <c r="D27" s="134"/>
      <c r="E27" s="134"/>
      <c r="F27" s="134"/>
      <c r="G27" s="134"/>
      <c r="H27" s="140" t="s">
        <v>26</v>
      </c>
      <c r="I27" s="140"/>
      <c r="J27" s="140"/>
    </row>
    <row r="28" spans="1:10" ht="15.75" customHeight="1" x14ac:dyDescent="0.25">
      <c r="A28" s="9">
        <v>21</v>
      </c>
      <c r="B28" s="46" t="s">
        <v>58</v>
      </c>
      <c r="C28" s="47"/>
      <c r="D28" s="47"/>
      <c r="E28" s="47"/>
      <c r="F28" s="47"/>
      <c r="G28" s="48"/>
      <c r="H28" s="88">
        <f>'Форма 2.3.'!H9:J9</f>
        <v>32237.711999999992</v>
      </c>
      <c r="I28" s="89"/>
      <c r="J28" s="90"/>
    </row>
    <row r="29" spans="1:10" x14ac:dyDescent="0.25">
      <c r="A29" s="9">
        <v>22</v>
      </c>
      <c r="B29" s="46" t="s">
        <v>67</v>
      </c>
      <c r="C29" s="47"/>
      <c r="D29" s="47"/>
      <c r="E29" s="47"/>
      <c r="F29" s="47"/>
      <c r="G29" s="48"/>
      <c r="H29" s="88">
        <f>'Форма 2.3.'!H10:J10</f>
        <v>23631.263999999996</v>
      </c>
      <c r="I29" s="89"/>
      <c r="J29" s="90"/>
    </row>
    <row r="30" spans="1:10" ht="15.75" customHeight="1" x14ac:dyDescent="0.25">
      <c r="A30" s="9">
        <v>23</v>
      </c>
      <c r="B30" s="46" t="s">
        <v>52</v>
      </c>
      <c r="C30" s="47"/>
      <c r="D30" s="47"/>
      <c r="E30" s="47"/>
      <c r="F30" s="47"/>
      <c r="G30" s="48"/>
      <c r="H30" s="88">
        <f>'Форма 2.3.'!H11:J11</f>
        <v>108091.152</v>
      </c>
      <c r="I30" s="89"/>
      <c r="J30" s="90"/>
    </row>
    <row r="31" spans="1:10" ht="15.75" customHeight="1" x14ac:dyDescent="0.25">
      <c r="A31" s="9">
        <v>24</v>
      </c>
      <c r="B31" s="46" t="s">
        <v>51</v>
      </c>
      <c r="C31" s="47"/>
      <c r="D31" s="47"/>
      <c r="E31" s="47"/>
      <c r="F31" s="47"/>
      <c r="G31" s="48"/>
      <c r="H31" s="88">
        <f>'Форма 2.3.'!H12:J12</f>
        <v>12107.375999999998</v>
      </c>
      <c r="I31" s="89"/>
      <c r="J31" s="90"/>
    </row>
    <row r="32" spans="1:10" ht="15.75" customHeight="1" x14ac:dyDescent="0.25">
      <c r="A32" s="9">
        <v>25</v>
      </c>
      <c r="B32" s="46" t="s">
        <v>59</v>
      </c>
      <c r="C32" s="47"/>
      <c r="D32" s="47"/>
      <c r="E32" s="47"/>
      <c r="F32" s="47"/>
      <c r="G32" s="48"/>
      <c r="H32" s="88">
        <f>'Форма 2.3.'!H13:J13</f>
        <v>67246.991999999998</v>
      </c>
      <c r="I32" s="89"/>
      <c r="J32" s="90"/>
    </row>
    <row r="33" spans="1:10" ht="15.75" customHeight="1" x14ac:dyDescent="0.25">
      <c r="A33" s="9">
        <v>26</v>
      </c>
      <c r="B33" s="46" t="s">
        <v>60</v>
      </c>
      <c r="C33" s="47"/>
      <c r="D33" s="47"/>
      <c r="E33" s="47"/>
      <c r="F33" s="47"/>
      <c r="G33" s="48"/>
      <c r="H33" s="88">
        <f>'Форма 2.3.'!H14:J14</f>
        <v>48867.119999999995</v>
      </c>
      <c r="I33" s="89"/>
      <c r="J33" s="90"/>
    </row>
    <row r="34" spans="1:10" x14ac:dyDescent="0.25">
      <c r="A34" s="9">
        <v>27</v>
      </c>
      <c r="B34" s="46" t="s">
        <v>57</v>
      </c>
      <c r="C34" s="47"/>
      <c r="D34" s="47"/>
      <c r="E34" s="47"/>
      <c r="F34" s="47"/>
      <c r="G34" s="48"/>
      <c r="H34" s="88">
        <f>'Форма 2.3.'!H15:J15</f>
        <v>121803.11999999998</v>
      </c>
      <c r="I34" s="89"/>
      <c r="J34" s="90"/>
    </row>
    <row r="35" spans="1:10" ht="15.75" customHeight="1" x14ac:dyDescent="0.25">
      <c r="A35" s="9">
        <v>28</v>
      </c>
      <c r="B35" s="46" t="s">
        <v>53</v>
      </c>
      <c r="C35" s="47"/>
      <c r="D35" s="47"/>
      <c r="E35" s="47"/>
      <c r="F35" s="47"/>
      <c r="G35" s="48"/>
      <c r="H35" s="88">
        <f>'Форма 2.3.'!H16:J16</f>
        <v>149484.53199999998</v>
      </c>
      <c r="I35" s="89"/>
      <c r="J35" s="90"/>
    </row>
    <row r="36" spans="1:10" ht="15.75" customHeight="1" x14ac:dyDescent="0.25">
      <c r="A36" s="9">
        <v>29</v>
      </c>
      <c r="B36" s="52" t="s">
        <v>62</v>
      </c>
      <c r="C36" s="52"/>
      <c r="D36" s="52"/>
      <c r="E36" s="52"/>
      <c r="F36" s="52"/>
      <c r="G36" s="52"/>
      <c r="H36" s="88">
        <f>'Форма 2.3.'!H17:J17</f>
        <v>32529.455999999998</v>
      </c>
      <c r="I36" s="89"/>
      <c r="J36" s="90"/>
    </row>
    <row r="37" spans="1:10" x14ac:dyDescent="0.25">
      <c r="A37" s="9">
        <v>30</v>
      </c>
      <c r="B37" s="52" t="s">
        <v>91</v>
      </c>
      <c r="C37" s="52"/>
      <c r="D37" s="52"/>
      <c r="E37" s="52"/>
      <c r="F37" s="52"/>
      <c r="G37" s="52"/>
      <c r="H37" s="88">
        <f>'Форма 2.3.'!H18:J18</f>
        <v>1021.1039999999999</v>
      </c>
      <c r="I37" s="89"/>
      <c r="J37" s="90"/>
    </row>
    <row r="38" spans="1:10" x14ac:dyDescent="0.25">
      <c r="A38" s="9">
        <v>31</v>
      </c>
      <c r="B38" s="52" t="s">
        <v>92</v>
      </c>
      <c r="C38" s="52"/>
      <c r="D38" s="52"/>
      <c r="E38" s="52"/>
      <c r="F38" s="52"/>
      <c r="G38" s="52"/>
      <c r="H38" s="88">
        <f>'Форма 2.3.'!H19:J19</f>
        <v>1604.5920000000001</v>
      </c>
      <c r="I38" s="89"/>
      <c r="J38" s="90"/>
    </row>
    <row r="39" spans="1:10" ht="15.75" customHeight="1" x14ac:dyDescent="0.25">
      <c r="A39" s="9">
        <v>32</v>
      </c>
      <c r="B39" s="52" t="s">
        <v>61</v>
      </c>
      <c r="C39" s="52"/>
      <c r="D39" s="52"/>
      <c r="E39" s="52"/>
      <c r="F39" s="52"/>
      <c r="G39" s="52"/>
      <c r="H39" s="88">
        <f>'Форма 2.3.'!H20:J20</f>
        <v>5727.1299999999992</v>
      </c>
      <c r="I39" s="89"/>
      <c r="J39" s="90"/>
    </row>
    <row r="40" spans="1:10" x14ac:dyDescent="0.25">
      <c r="A40" s="135" t="s">
        <v>27</v>
      </c>
      <c r="B40" s="136"/>
      <c r="C40" s="136"/>
      <c r="D40" s="136"/>
      <c r="E40" s="136"/>
      <c r="F40" s="136"/>
      <c r="G40" s="137"/>
      <c r="H40" s="133">
        <f>'Форма 2.3.'!H21:J21</f>
        <v>604351.54999999993</v>
      </c>
      <c r="I40" s="133"/>
      <c r="J40" s="133"/>
    </row>
    <row r="41" spans="1:10" s="12" customFormat="1" ht="16.5" x14ac:dyDescent="0.25">
      <c r="A41" s="63" t="s">
        <v>29</v>
      </c>
      <c r="B41" s="95"/>
      <c r="C41" s="95"/>
      <c r="D41" s="95"/>
      <c r="E41" s="95"/>
      <c r="F41" s="95"/>
      <c r="G41" s="95"/>
      <c r="H41" s="95"/>
      <c r="I41" s="95"/>
      <c r="J41" s="45">
        <f>J44+J45+J46+J54+J55+J56+J57+J58+J60+J61+J62+J63+J64+J65+J66+J68+J69+J71+J72+J73</f>
        <v>20.400000000000002</v>
      </c>
    </row>
    <row r="42" spans="1:10" s="14" customFormat="1" ht="46.15" customHeight="1" x14ac:dyDescent="0.25">
      <c r="A42" s="13"/>
      <c r="B42" s="107" t="s">
        <v>31</v>
      </c>
      <c r="C42" s="107"/>
      <c r="D42" s="107"/>
      <c r="E42" s="107"/>
      <c r="F42" s="107"/>
      <c r="G42" s="25" t="s">
        <v>32</v>
      </c>
      <c r="H42" s="108" t="s">
        <v>33</v>
      </c>
      <c r="I42" s="108"/>
      <c r="J42" s="22" t="s">
        <v>66</v>
      </c>
    </row>
    <row r="43" spans="1:10" s="4" customFormat="1" x14ac:dyDescent="0.25">
      <c r="A43" s="35">
        <v>34</v>
      </c>
      <c r="B43" s="126" t="s">
        <v>58</v>
      </c>
      <c r="C43" s="126"/>
      <c r="D43" s="126"/>
      <c r="E43" s="126"/>
      <c r="F43" s="126"/>
      <c r="G43" s="126"/>
      <c r="H43" s="126"/>
      <c r="I43" s="126"/>
      <c r="J43" s="126"/>
    </row>
    <row r="44" spans="1:10" s="4" customFormat="1" ht="28.9" customHeight="1" x14ac:dyDescent="0.25">
      <c r="A44" s="36"/>
      <c r="B44" s="127" t="s">
        <v>63</v>
      </c>
      <c r="C44" s="127"/>
      <c r="D44" s="127"/>
      <c r="E44" s="127"/>
      <c r="F44" s="127"/>
      <c r="G44" s="37" t="s">
        <v>64</v>
      </c>
      <c r="H44" s="93" t="s">
        <v>55</v>
      </c>
      <c r="I44" s="93"/>
      <c r="J44" s="42">
        <v>0.39</v>
      </c>
    </row>
    <row r="45" spans="1:10" s="11" customFormat="1" ht="28.9" customHeight="1" x14ac:dyDescent="0.25">
      <c r="A45" s="17"/>
      <c r="B45" s="101" t="s">
        <v>90</v>
      </c>
      <c r="C45" s="102"/>
      <c r="D45" s="102"/>
      <c r="E45" s="102"/>
      <c r="F45" s="103"/>
      <c r="G45" s="37" t="s">
        <v>72</v>
      </c>
      <c r="H45" s="99" t="s">
        <v>55</v>
      </c>
      <c r="I45" s="100"/>
      <c r="J45" s="42">
        <v>0</v>
      </c>
    </row>
    <row r="46" spans="1:10" s="11" customFormat="1" ht="28.9" customHeight="1" x14ac:dyDescent="0.25">
      <c r="A46" s="17"/>
      <c r="B46" s="101" t="s">
        <v>65</v>
      </c>
      <c r="C46" s="102"/>
      <c r="D46" s="102"/>
      <c r="E46" s="102"/>
      <c r="F46" s="103"/>
      <c r="G46" s="37" t="s">
        <v>54</v>
      </c>
      <c r="H46" s="99" t="s">
        <v>55</v>
      </c>
      <c r="I46" s="100"/>
      <c r="J46" s="42">
        <v>0.61</v>
      </c>
    </row>
    <row r="47" spans="1:10" s="11" customFormat="1" ht="28.9" hidden="1" customHeight="1" x14ac:dyDescent="0.25">
      <c r="A47" s="17" t="s">
        <v>34</v>
      </c>
      <c r="B47" s="116"/>
      <c r="C47" s="116"/>
      <c r="D47" s="116"/>
      <c r="E47" s="116"/>
      <c r="F47" s="116"/>
      <c r="G47" s="25" t="s">
        <v>38</v>
      </c>
      <c r="H47" s="92"/>
      <c r="I47" s="92"/>
      <c r="J47" s="27"/>
    </row>
    <row r="48" spans="1:10" s="4" customFormat="1" ht="28.9" hidden="1" customHeight="1" x14ac:dyDescent="0.25">
      <c r="A48" s="8" t="s">
        <v>35</v>
      </c>
      <c r="B48" s="91"/>
      <c r="C48" s="91"/>
      <c r="D48" s="91"/>
      <c r="E48" s="91"/>
      <c r="F48" s="91"/>
      <c r="G48" s="25" t="s">
        <v>38</v>
      </c>
      <c r="H48" s="104"/>
      <c r="I48" s="104"/>
      <c r="J48" s="28"/>
    </row>
    <row r="49" spans="1:10" s="4" customFormat="1" ht="28.9" hidden="1" customHeight="1" x14ac:dyDescent="0.25">
      <c r="A49" s="8" t="s">
        <v>36</v>
      </c>
      <c r="B49" s="91"/>
      <c r="C49" s="91"/>
      <c r="D49" s="91"/>
      <c r="E49" s="91"/>
      <c r="F49" s="91"/>
      <c r="G49" s="25" t="s">
        <v>38</v>
      </c>
      <c r="H49" s="104"/>
      <c r="I49" s="104"/>
      <c r="J49" s="28"/>
    </row>
    <row r="50" spans="1:10" s="4" customFormat="1" ht="28.9" hidden="1" customHeight="1" x14ac:dyDescent="0.25">
      <c r="A50" s="8" t="s">
        <v>37</v>
      </c>
      <c r="B50" s="91"/>
      <c r="C50" s="91"/>
      <c r="D50" s="91"/>
      <c r="E50" s="91"/>
      <c r="F50" s="91"/>
      <c r="G50" s="25" t="s">
        <v>38</v>
      </c>
      <c r="H50" s="104"/>
      <c r="I50" s="104"/>
      <c r="J50" s="28"/>
    </row>
    <row r="51" spans="1:10" s="4" customFormat="1" ht="28.9" hidden="1" customHeight="1" x14ac:dyDescent="0.25">
      <c r="A51" s="8" t="s">
        <v>45</v>
      </c>
      <c r="B51" s="98"/>
      <c r="C51" s="98"/>
      <c r="D51" s="98"/>
      <c r="E51" s="98"/>
      <c r="F51" s="98"/>
      <c r="G51" s="16" t="s">
        <v>38</v>
      </c>
      <c r="H51" s="104"/>
      <c r="I51" s="104"/>
      <c r="J51" s="28"/>
    </row>
    <row r="52" spans="1:10" s="4" customFormat="1" ht="28.9" hidden="1" customHeight="1" x14ac:dyDescent="0.25">
      <c r="A52" s="8" t="s">
        <v>46</v>
      </c>
      <c r="B52" s="98"/>
      <c r="C52" s="98"/>
      <c r="D52" s="98"/>
      <c r="E52" s="98"/>
      <c r="F52" s="98"/>
      <c r="G52" s="16" t="s">
        <v>38</v>
      </c>
      <c r="H52" s="104"/>
      <c r="I52" s="104"/>
      <c r="J52" s="28"/>
    </row>
    <row r="53" spans="1:10" s="11" customFormat="1" ht="33" customHeight="1" x14ac:dyDescent="0.25">
      <c r="A53" s="15">
        <v>35</v>
      </c>
      <c r="B53" s="130" t="s">
        <v>52</v>
      </c>
      <c r="C53" s="131"/>
      <c r="D53" s="131"/>
      <c r="E53" s="131"/>
      <c r="F53" s="131"/>
      <c r="G53" s="131"/>
      <c r="H53" s="131"/>
      <c r="I53" s="131"/>
      <c r="J53" s="132"/>
    </row>
    <row r="54" spans="1:10" s="11" customFormat="1" x14ac:dyDescent="0.25">
      <c r="A54" s="38"/>
      <c r="B54" s="117" t="s">
        <v>67</v>
      </c>
      <c r="C54" s="118"/>
      <c r="D54" s="118"/>
      <c r="E54" s="118"/>
      <c r="F54" s="119"/>
      <c r="G54" s="38" t="s">
        <v>68</v>
      </c>
      <c r="H54" s="99" t="s">
        <v>55</v>
      </c>
      <c r="I54" s="100"/>
      <c r="J54" s="42">
        <v>1.01</v>
      </c>
    </row>
    <row r="55" spans="1:10" s="11" customFormat="1" ht="31.5" customHeight="1" x14ac:dyDescent="0.25">
      <c r="A55" s="38"/>
      <c r="B55" s="120" t="s">
        <v>69</v>
      </c>
      <c r="C55" s="121"/>
      <c r="D55" s="121"/>
      <c r="E55" s="121"/>
      <c r="F55" s="122"/>
      <c r="G55" s="37" t="s">
        <v>70</v>
      </c>
      <c r="H55" s="99" t="s">
        <v>55</v>
      </c>
      <c r="I55" s="100"/>
      <c r="J55" s="42">
        <f>1.83+0.16+0.05</f>
        <v>2.04</v>
      </c>
    </row>
    <row r="56" spans="1:10" s="11" customFormat="1" ht="45" customHeight="1" x14ac:dyDescent="0.25">
      <c r="A56" s="38"/>
      <c r="B56" s="120" t="s">
        <v>71</v>
      </c>
      <c r="C56" s="121"/>
      <c r="D56" s="121"/>
      <c r="E56" s="121"/>
      <c r="F56" s="122"/>
      <c r="G56" s="38" t="s">
        <v>72</v>
      </c>
      <c r="H56" s="99" t="s">
        <v>55</v>
      </c>
      <c r="I56" s="100"/>
      <c r="J56" s="42">
        <v>0.57999999999999996</v>
      </c>
    </row>
    <row r="57" spans="1:10" s="11" customFormat="1" x14ac:dyDescent="0.25">
      <c r="A57" s="38"/>
      <c r="B57" s="117" t="s">
        <v>75</v>
      </c>
      <c r="C57" s="118"/>
      <c r="D57" s="118"/>
      <c r="E57" s="118"/>
      <c r="F57" s="119"/>
      <c r="G57" s="38" t="s">
        <v>54</v>
      </c>
      <c r="H57" s="99" t="s">
        <v>55</v>
      </c>
      <c r="I57" s="100"/>
      <c r="J57" s="42">
        <v>0.84</v>
      </c>
    </row>
    <row r="58" spans="1:10" s="11" customFormat="1" ht="16.5" customHeight="1" x14ac:dyDescent="0.25">
      <c r="A58" s="38"/>
      <c r="B58" s="117" t="s">
        <v>73</v>
      </c>
      <c r="C58" s="118"/>
      <c r="D58" s="118"/>
      <c r="E58" s="118"/>
      <c r="F58" s="119"/>
      <c r="G58" s="38" t="s">
        <v>74</v>
      </c>
      <c r="H58" s="99" t="s">
        <v>55</v>
      </c>
      <c r="I58" s="100"/>
      <c r="J58" s="42">
        <v>0.69</v>
      </c>
    </row>
    <row r="59" spans="1:10" s="11" customFormat="1" x14ac:dyDescent="0.25">
      <c r="A59" s="15">
        <v>36</v>
      </c>
      <c r="B59" s="123" t="s">
        <v>76</v>
      </c>
      <c r="C59" s="124"/>
      <c r="D59" s="124"/>
      <c r="E59" s="124"/>
      <c r="F59" s="124"/>
      <c r="G59" s="124"/>
      <c r="H59" s="124"/>
      <c r="I59" s="124"/>
      <c r="J59" s="125"/>
    </row>
    <row r="60" spans="1:10" s="39" customFormat="1" ht="12.75" x14ac:dyDescent="0.25">
      <c r="A60" s="38"/>
      <c r="B60" s="101" t="s">
        <v>77</v>
      </c>
      <c r="C60" s="102"/>
      <c r="D60" s="102"/>
      <c r="E60" s="102"/>
      <c r="F60" s="103"/>
      <c r="G60" s="38" t="s">
        <v>78</v>
      </c>
      <c r="H60" s="99" t="s">
        <v>55</v>
      </c>
      <c r="I60" s="100"/>
      <c r="J60" s="42">
        <v>2.56</v>
      </c>
    </row>
    <row r="61" spans="1:10" s="39" customFormat="1" ht="12.75" x14ac:dyDescent="0.25">
      <c r="A61" s="38"/>
      <c r="B61" s="101" t="s">
        <v>79</v>
      </c>
      <c r="C61" s="102"/>
      <c r="D61" s="102"/>
      <c r="E61" s="102"/>
      <c r="F61" s="103"/>
      <c r="G61" s="38" t="s">
        <v>80</v>
      </c>
      <c r="H61" s="99" t="s">
        <v>55</v>
      </c>
      <c r="I61" s="100"/>
      <c r="J61" s="42">
        <v>1.22</v>
      </c>
    </row>
    <row r="62" spans="1:10" s="39" customFormat="1" ht="12.75" x14ac:dyDescent="0.25">
      <c r="A62" s="38"/>
      <c r="B62" s="101" t="s">
        <v>81</v>
      </c>
      <c r="C62" s="102"/>
      <c r="D62" s="102"/>
      <c r="E62" s="102"/>
      <c r="F62" s="103"/>
      <c r="G62" s="38" t="s">
        <v>80</v>
      </c>
      <c r="H62" s="99" t="s">
        <v>55</v>
      </c>
      <c r="I62" s="100"/>
      <c r="J62" s="42">
        <v>0.6</v>
      </c>
    </row>
    <row r="63" spans="1:10" s="39" customFormat="1" ht="12.75" x14ac:dyDescent="0.25">
      <c r="A63" s="38"/>
      <c r="B63" s="87" t="s">
        <v>57</v>
      </c>
      <c r="C63" s="87"/>
      <c r="D63" s="87"/>
      <c r="E63" s="87"/>
      <c r="F63" s="87"/>
      <c r="G63" s="38" t="s">
        <v>82</v>
      </c>
      <c r="H63" s="93" t="s">
        <v>55</v>
      </c>
      <c r="I63" s="93"/>
      <c r="J63" s="44">
        <v>4.3499999999999996</v>
      </c>
    </row>
    <row r="64" spans="1:10" s="39" customFormat="1" ht="12.75" x14ac:dyDescent="0.25">
      <c r="A64" s="38"/>
      <c r="B64" s="87" t="s">
        <v>91</v>
      </c>
      <c r="C64" s="87"/>
      <c r="D64" s="87"/>
      <c r="E64" s="87"/>
      <c r="F64" s="87"/>
      <c r="G64" s="38" t="s">
        <v>64</v>
      </c>
      <c r="H64" s="93" t="s">
        <v>55</v>
      </c>
      <c r="I64" s="93"/>
      <c r="J64" s="44">
        <v>0.04</v>
      </c>
    </row>
    <row r="65" spans="1:10" s="39" customFormat="1" ht="12.75" x14ac:dyDescent="0.25">
      <c r="A65" s="38"/>
      <c r="B65" s="87" t="s">
        <v>92</v>
      </c>
      <c r="C65" s="87"/>
      <c r="D65" s="87"/>
      <c r="E65" s="87"/>
      <c r="F65" s="87"/>
      <c r="G65" s="38" t="s">
        <v>72</v>
      </c>
      <c r="H65" s="93" t="s">
        <v>55</v>
      </c>
      <c r="I65" s="93"/>
      <c r="J65" s="44">
        <v>0.06</v>
      </c>
    </row>
    <row r="66" spans="1:10" s="39" customFormat="1" ht="12.75" x14ac:dyDescent="0.25">
      <c r="A66" s="38"/>
      <c r="B66" s="87" t="s">
        <v>93</v>
      </c>
      <c r="C66" s="87"/>
      <c r="D66" s="87"/>
      <c r="E66" s="87"/>
      <c r="F66" s="87"/>
      <c r="G66" s="38" t="s">
        <v>54</v>
      </c>
      <c r="H66" s="93" t="s">
        <v>55</v>
      </c>
      <c r="I66" s="93"/>
      <c r="J66" s="44">
        <v>0</v>
      </c>
    </row>
    <row r="67" spans="1:10" s="11" customFormat="1" x14ac:dyDescent="0.25">
      <c r="A67" s="15">
        <v>37</v>
      </c>
      <c r="B67" s="76" t="s">
        <v>53</v>
      </c>
      <c r="C67" s="77"/>
      <c r="D67" s="77"/>
      <c r="E67" s="77"/>
      <c r="F67" s="77"/>
      <c r="G67" s="77"/>
      <c r="H67" s="77"/>
      <c r="I67" s="77"/>
      <c r="J67" s="78"/>
    </row>
    <row r="68" spans="1:10" s="40" customFormat="1" ht="12.75" x14ac:dyDescent="0.2">
      <c r="A68" s="38"/>
      <c r="B68" s="87" t="s">
        <v>83</v>
      </c>
      <c r="C68" s="87"/>
      <c r="D68" s="87"/>
      <c r="E68" s="87"/>
      <c r="F68" s="87"/>
      <c r="G68" s="38" t="s">
        <v>87</v>
      </c>
      <c r="H68" s="86" t="s">
        <v>56</v>
      </c>
      <c r="I68" s="86"/>
      <c r="J68" s="44">
        <v>3.51</v>
      </c>
    </row>
    <row r="69" spans="1:10" s="40" customFormat="1" ht="12.75" x14ac:dyDescent="0.2">
      <c r="A69" s="38"/>
      <c r="B69" s="87" t="s">
        <v>84</v>
      </c>
      <c r="C69" s="87"/>
      <c r="D69" s="87"/>
      <c r="E69" s="87"/>
      <c r="F69" s="87"/>
      <c r="G69" s="38" t="s">
        <v>87</v>
      </c>
      <c r="H69" s="86" t="s">
        <v>56</v>
      </c>
      <c r="I69" s="86"/>
      <c r="J69" s="44">
        <v>0.95</v>
      </c>
    </row>
    <row r="70" spans="1:10" s="11" customFormat="1" x14ac:dyDescent="0.25">
      <c r="A70" s="15">
        <v>38</v>
      </c>
      <c r="B70" s="76" t="s">
        <v>85</v>
      </c>
      <c r="C70" s="77"/>
      <c r="D70" s="77"/>
      <c r="E70" s="77"/>
      <c r="F70" s="77"/>
      <c r="G70" s="77"/>
      <c r="H70" s="77"/>
      <c r="I70" s="77"/>
      <c r="J70" s="78"/>
    </row>
    <row r="71" spans="1:10" s="40" customFormat="1" ht="12.75" x14ac:dyDescent="0.2">
      <c r="A71" s="38"/>
      <c r="B71" s="105" t="s">
        <v>86</v>
      </c>
      <c r="C71" s="105"/>
      <c r="D71" s="105"/>
      <c r="E71" s="105"/>
      <c r="F71" s="105"/>
      <c r="G71" s="38" t="s">
        <v>87</v>
      </c>
      <c r="H71" s="93" t="s">
        <v>56</v>
      </c>
      <c r="I71" s="93"/>
      <c r="J71" s="44">
        <v>0.6</v>
      </c>
    </row>
    <row r="72" spans="1:10" s="40" customFormat="1" ht="12.75" x14ac:dyDescent="0.2">
      <c r="A72" s="38"/>
      <c r="B72" s="105" t="s">
        <v>88</v>
      </c>
      <c r="C72" s="105"/>
      <c r="D72" s="105"/>
      <c r="E72" s="105"/>
      <c r="F72" s="105"/>
      <c r="G72" s="38" t="s">
        <v>87</v>
      </c>
      <c r="H72" s="93" t="s">
        <v>56</v>
      </c>
      <c r="I72" s="93"/>
      <c r="J72" s="44">
        <v>0.18</v>
      </c>
    </row>
    <row r="73" spans="1:10" s="40" customFormat="1" ht="12.75" x14ac:dyDescent="0.2">
      <c r="A73" s="38"/>
      <c r="B73" s="105" t="s">
        <v>89</v>
      </c>
      <c r="C73" s="105"/>
      <c r="D73" s="105"/>
      <c r="E73" s="105"/>
      <c r="F73" s="105"/>
      <c r="G73" s="38" t="s">
        <v>87</v>
      </c>
      <c r="H73" s="93" t="s">
        <v>56</v>
      </c>
      <c r="I73" s="93"/>
      <c r="J73" s="44">
        <v>0.17</v>
      </c>
    </row>
    <row r="74" spans="1:10" s="11" customFormat="1" ht="15.75" customHeight="1" x14ac:dyDescent="0.25">
      <c r="A74" s="15">
        <v>39</v>
      </c>
      <c r="B74" s="76" t="s">
        <v>94</v>
      </c>
      <c r="C74" s="77"/>
      <c r="D74" s="77"/>
      <c r="E74" s="77"/>
      <c r="F74" s="77"/>
      <c r="G74" s="77"/>
      <c r="H74" s="77"/>
      <c r="I74" s="77"/>
      <c r="J74" s="78"/>
    </row>
    <row r="75" spans="1:10" s="40" customFormat="1" ht="21.75" customHeight="1" x14ac:dyDescent="0.2">
      <c r="A75" s="38"/>
      <c r="B75" s="105"/>
      <c r="C75" s="105"/>
      <c r="D75" s="105"/>
      <c r="E75" s="105"/>
      <c r="F75" s="105"/>
      <c r="G75" s="38"/>
      <c r="H75" s="93"/>
      <c r="I75" s="93"/>
      <c r="J75" s="43"/>
    </row>
    <row r="76" spans="1:10" s="11" customFormat="1" ht="25.15" customHeight="1" x14ac:dyDescent="0.25">
      <c r="A76" s="15">
        <v>40</v>
      </c>
      <c r="B76" s="76" t="s">
        <v>39</v>
      </c>
      <c r="C76" s="77"/>
      <c r="D76" s="77"/>
      <c r="E76" s="77"/>
      <c r="F76" s="77"/>
      <c r="G76" s="77"/>
      <c r="H76" s="77"/>
      <c r="I76" s="77"/>
      <c r="J76" s="78"/>
    </row>
    <row r="77" spans="1:10" s="4" customFormat="1" x14ac:dyDescent="0.25">
      <c r="A77" s="17"/>
      <c r="B77" s="79" t="s">
        <v>40</v>
      </c>
      <c r="C77" s="79"/>
      <c r="D77" s="79"/>
      <c r="E77" s="79"/>
      <c r="F77" s="79"/>
      <c r="G77" s="17" t="s">
        <v>44</v>
      </c>
      <c r="H77" s="80">
        <v>0</v>
      </c>
      <c r="I77" s="81"/>
      <c r="J77" s="82"/>
    </row>
    <row r="78" spans="1:10" s="4" customFormat="1" x14ac:dyDescent="0.25">
      <c r="A78" s="17"/>
      <c r="B78" s="79" t="s">
        <v>41</v>
      </c>
      <c r="C78" s="79"/>
      <c r="D78" s="79"/>
      <c r="E78" s="79"/>
      <c r="F78" s="79"/>
      <c r="G78" s="17" t="s">
        <v>44</v>
      </c>
      <c r="H78" s="80">
        <v>0</v>
      </c>
      <c r="I78" s="81"/>
      <c r="J78" s="82"/>
    </row>
    <row r="79" spans="1:10" s="4" customFormat="1" x14ac:dyDescent="0.25">
      <c r="A79" s="17"/>
      <c r="B79" s="79" t="s">
        <v>42</v>
      </c>
      <c r="C79" s="79"/>
      <c r="D79" s="79"/>
      <c r="E79" s="79"/>
      <c r="F79" s="79"/>
      <c r="G79" s="17" t="s">
        <v>44</v>
      </c>
      <c r="H79" s="80">
        <v>0</v>
      </c>
      <c r="I79" s="81"/>
      <c r="J79" s="82"/>
    </row>
    <row r="80" spans="1:10" s="4" customFormat="1" x14ac:dyDescent="0.25">
      <c r="A80" s="17"/>
      <c r="B80" s="79" t="s">
        <v>43</v>
      </c>
      <c r="C80" s="79"/>
      <c r="D80" s="79"/>
      <c r="E80" s="79"/>
      <c r="F80" s="79"/>
      <c r="G80" s="23" t="s">
        <v>8</v>
      </c>
      <c r="H80" s="83">
        <v>0</v>
      </c>
      <c r="I80" s="84"/>
      <c r="J80" s="85"/>
    </row>
    <row r="81" spans="1:10" s="4" customFormat="1" x14ac:dyDescent="0.25">
      <c r="A81" s="19"/>
      <c r="B81" s="41"/>
      <c r="C81" s="41"/>
      <c r="D81" s="41"/>
      <c r="E81" s="41"/>
      <c r="F81" s="41"/>
      <c r="G81" s="21"/>
      <c r="H81" s="21"/>
      <c r="I81" s="21"/>
      <c r="J81" s="21"/>
    </row>
    <row r="82" spans="1:10" s="4" customFormat="1" x14ac:dyDescent="0.25">
      <c r="A82" s="19"/>
      <c r="B82" s="41"/>
      <c r="C82" s="41"/>
      <c r="D82" s="41"/>
      <c r="E82" s="41"/>
      <c r="F82" s="41"/>
      <c r="G82" s="21"/>
      <c r="H82" s="21"/>
      <c r="I82" s="21"/>
      <c r="J82" s="21"/>
    </row>
    <row r="83" spans="1:10" s="4" customFormat="1" x14ac:dyDescent="0.25">
      <c r="A83" s="19"/>
      <c r="B83" s="41"/>
      <c r="C83" s="41"/>
      <c r="D83" s="41"/>
      <c r="E83" s="41"/>
      <c r="F83" s="41"/>
      <c r="G83" s="21"/>
      <c r="H83" s="21"/>
      <c r="I83" s="21"/>
      <c r="J83" s="21"/>
    </row>
    <row r="84" spans="1:10" x14ac:dyDescent="0.25">
      <c r="A84" s="3" t="s">
        <v>97</v>
      </c>
      <c r="G84" s="3"/>
      <c r="I84" s="4" t="s">
        <v>96</v>
      </c>
    </row>
  </sheetData>
  <mergeCells count="144">
    <mergeCell ref="H22:I22"/>
    <mergeCell ref="B21:G21"/>
    <mergeCell ref="B15:G15"/>
    <mergeCell ref="H33:J33"/>
    <mergeCell ref="H12:I12"/>
    <mergeCell ref="H11:I11"/>
    <mergeCell ref="B12:G12"/>
    <mergeCell ref="B11:G11"/>
    <mergeCell ref="B17:G17"/>
    <mergeCell ref="H17:I17"/>
    <mergeCell ref="H2:J2"/>
    <mergeCell ref="B53:J53"/>
    <mergeCell ref="B51:F51"/>
    <mergeCell ref="H51:I51"/>
    <mergeCell ref="H40:J40"/>
    <mergeCell ref="H34:J34"/>
    <mergeCell ref="A27:G27"/>
    <mergeCell ref="H15:I15"/>
    <mergeCell ref="H9:I9"/>
    <mergeCell ref="B10:G10"/>
    <mergeCell ref="A40:G40"/>
    <mergeCell ref="B29:G29"/>
    <mergeCell ref="B31:G31"/>
    <mergeCell ref="B19:G19"/>
    <mergeCell ref="B23:G23"/>
    <mergeCell ref="B33:G33"/>
    <mergeCell ref="B39:G39"/>
    <mergeCell ref="B14:G14"/>
    <mergeCell ref="H16:I16"/>
    <mergeCell ref="B16:G16"/>
    <mergeCell ref="H14:I14"/>
    <mergeCell ref="H23:I23"/>
    <mergeCell ref="H21:I21"/>
    <mergeCell ref="B22:G22"/>
    <mergeCell ref="H46:I46"/>
    <mergeCell ref="H54:I54"/>
    <mergeCell ref="B44:F44"/>
    <mergeCell ref="H45:I45"/>
    <mergeCell ref="B46:F46"/>
    <mergeCell ref="H50:I50"/>
    <mergeCell ref="H44:I44"/>
    <mergeCell ref="B45:F45"/>
    <mergeCell ref="B61:F61"/>
    <mergeCell ref="H61:I61"/>
    <mergeCell ref="B48:F48"/>
    <mergeCell ref="H56:I56"/>
    <mergeCell ref="B57:F57"/>
    <mergeCell ref="H48:I48"/>
    <mergeCell ref="B49:F49"/>
    <mergeCell ref="H57:I57"/>
    <mergeCell ref="B58:F58"/>
    <mergeCell ref="B55:F55"/>
    <mergeCell ref="H49:I49"/>
    <mergeCell ref="A4:J4"/>
    <mergeCell ref="B42:F42"/>
    <mergeCell ref="H42:I42"/>
    <mergeCell ref="A8:J8"/>
    <mergeCell ref="B25:G25"/>
    <mergeCell ref="H25:I25"/>
    <mergeCell ref="B20:G20"/>
    <mergeCell ref="H20:I20"/>
    <mergeCell ref="H13:I13"/>
    <mergeCell ref="B18:G18"/>
    <mergeCell ref="B13:G13"/>
    <mergeCell ref="H7:I7"/>
    <mergeCell ref="H27:J27"/>
    <mergeCell ref="H30:J30"/>
    <mergeCell ref="B5:G5"/>
    <mergeCell ref="B7:G7"/>
    <mergeCell ref="B6:G6"/>
    <mergeCell ref="H10:I10"/>
    <mergeCell ref="B9:G9"/>
    <mergeCell ref="H5:I5"/>
    <mergeCell ref="H6:I6"/>
    <mergeCell ref="B30:G30"/>
    <mergeCell ref="B36:G36"/>
    <mergeCell ref="B37:G37"/>
    <mergeCell ref="H75:I75"/>
    <mergeCell ref="H73:I73"/>
    <mergeCell ref="B70:J70"/>
    <mergeCell ref="B73:F73"/>
    <mergeCell ref="H71:I71"/>
    <mergeCell ref="B72:F72"/>
    <mergeCell ref="H72:I72"/>
    <mergeCell ref="B74:J74"/>
    <mergeCell ref="B71:F71"/>
    <mergeCell ref="B75:F75"/>
    <mergeCell ref="H18:I18"/>
    <mergeCell ref="A41:I41"/>
    <mergeCell ref="B24:G24"/>
    <mergeCell ref="H24:I24"/>
    <mergeCell ref="B52:F52"/>
    <mergeCell ref="H19:I19"/>
    <mergeCell ref="B66:F66"/>
    <mergeCell ref="H65:I65"/>
    <mergeCell ref="H62:I62"/>
    <mergeCell ref="B62:F62"/>
    <mergeCell ref="B64:F64"/>
    <mergeCell ref="H64:I64"/>
    <mergeCell ref="H29:J29"/>
    <mergeCell ref="H35:J35"/>
    <mergeCell ref="H52:I52"/>
    <mergeCell ref="B63:F63"/>
    <mergeCell ref="H63:I63"/>
    <mergeCell ref="A26:J26"/>
    <mergeCell ref="H37:J37"/>
    <mergeCell ref="B38:G38"/>
    <mergeCell ref="H38:J38"/>
    <mergeCell ref="H28:J28"/>
    <mergeCell ref="B28:G28"/>
    <mergeCell ref="B34:G34"/>
    <mergeCell ref="H69:I69"/>
    <mergeCell ref="B69:F69"/>
    <mergeCell ref="H31:J31"/>
    <mergeCell ref="H32:J32"/>
    <mergeCell ref="B50:F50"/>
    <mergeCell ref="H39:J39"/>
    <mergeCell ref="H47:I47"/>
    <mergeCell ref="H36:J36"/>
    <mergeCell ref="B35:G35"/>
    <mergeCell ref="H68:I68"/>
    <mergeCell ref="B68:F68"/>
    <mergeCell ref="B67:J67"/>
    <mergeCell ref="B65:F65"/>
    <mergeCell ref="H66:I66"/>
    <mergeCell ref="B32:G32"/>
    <mergeCell ref="B47:F47"/>
    <mergeCell ref="B60:F60"/>
    <mergeCell ref="H60:I60"/>
    <mergeCell ref="B54:F54"/>
    <mergeCell ref="B56:F56"/>
    <mergeCell ref="B59:J59"/>
    <mergeCell ref="H58:I58"/>
    <mergeCell ref="H55:I55"/>
    <mergeCell ref="B43:J43"/>
    <mergeCell ref="B76:J76"/>
    <mergeCell ref="B80:F80"/>
    <mergeCell ref="B78:F78"/>
    <mergeCell ref="H77:J77"/>
    <mergeCell ref="H79:J79"/>
    <mergeCell ref="H80:J80"/>
    <mergeCell ref="H78:J78"/>
    <mergeCell ref="B77:F77"/>
    <mergeCell ref="B79:F79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2025-02-07T07:46:55Z</dcterms:modified>
</cp:coreProperties>
</file>