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19440" windowHeight="735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62913"/>
</workbook>
</file>

<file path=xl/calcChain.xml><?xml version="1.0" encoding="utf-8"?>
<calcChain xmlns="http://schemas.openxmlformats.org/spreadsheetml/2006/main">
  <c r="H16" i="3" l="1"/>
  <c r="H35" i="1"/>
  <c r="H20" i="3"/>
  <c r="H17" i="3"/>
  <c r="H13" i="3"/>
  <c r="H15" i="3"/>
  <c r="H14" i="3"/>
  <c r="H12" i="3"/>
  <c r="H11" i="3"/>
  <c r="H10" i="3"/>
  <c r="H9" i="3"/>
  <c r="H28" i="1" s="1"/>
  <c r="J41" i="1"/>
  <c r="H22" i="1"/>
  <c r="H38" i="1"/>
  <c r="H37" i="1"/>
  <c r="H36" i="1"/>
  <c r="H34" i="1"/>
  <c r="H33" i="1"/>
  <c r="H32" i="1"/>
  <c r="H31" i="1"/>
  <c r="H30" i="1"/>
  <c r="H29" i="1"/>
  <c r="H2" i="1"/>
  <c r="H15" i="1" l="1"/>
  <c r="H21" i="3"/>
  <c r="H12" i="1" s="1"/>
  <c r="H14" i="1"/>
  <c r="H39" i="1"/>
  <c r="H13" i="1" l="1"/>
  <c r="H25" i="1"/>
  <c r="H40" i="1"/>
</calcChain>
</file>

<file path=xl/sharedStrings.xml><?xml version="1.0" encoding="utf-8"?>
<sst xmlns="http://schemas.openxmlformats.org/spreadsheetml/2006/main" count="182" uniqueCount="103">
  <si>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</si>
  <si>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</si>
  <si>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</si>
  <si>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</si>
  <si>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</si>
  <si>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</si>
  <si>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</si>
  <si>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</si>
  <si>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</si>
  <si>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</si>
  <si>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</si>
  <si>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</si>
  <si>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</si>
  <si>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</si>
  <si>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</si>
  <si>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</si>
  <si>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</si>
  <si>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</si>
  <si>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</si>
  <si>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</si>
  <si>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</si>
  <si>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</si>
  <si>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</si>
  <si>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</si>
  <si>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</si>
  <si>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</si>
  <si>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</si>
  <si>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</si>
  <si>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</si>
  <si>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</si>
  <si>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</si>
  <si>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</si>
  <si>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</si>
  <si>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</si>
  <si>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</si>
  <si>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</si>
  <si>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</si>
  <si>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</si>
  <si>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</si>
  <si>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</si>
  <si>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</si>
  <si>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</si>
  <si>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</si>
  <si>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</si>
  <si>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</si>
  <si>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</si>
  <si>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</si>
  <si>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</si>
  <si>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</si>
  <si>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</si>
  <si>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</si>
  <si>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</si>
  <si>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</si>
  <si>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</si>
  <si>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</si>
  <si>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</si>
  <si>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</si>
  <si>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</si>
  <si>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</si>
  <si>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</si>
  <si>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</si>
  <si>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</si>
  <si>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</si>
  <si>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</si>
  <si>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</si>
  <si>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</si>
  <si>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</si>
  <si>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</si>
  <si>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</si>
  <si>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</si>
  <si>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</si>
  <si>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</si>
  <si>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</si>
  <si>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</si>
  <si>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</si>
  <si>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</si>
  <si>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</si>
  <si>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</si>
  <si>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</si>
  <si>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</si>
  <si>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</si>
  <si>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</si>
  <si>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</si>
  <si>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</si>
  <si>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</si>
  <si>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</si>
  <si>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</si>
  <si>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</si>
  <si>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</si>
  <si>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</si>
  <si>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</si>
  <si>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</si>
  <si>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</si>
  <si>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</si>
  <si>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</si>
  <si>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5</t>
  </si>
  <si>
    <t>Абрамов С.В</t>
  </si>
  <si>
    <t>Генеральный директор  ООО "ЖЭУ г. Котово"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</si>
  <si>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</si>
  <si>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</si>
  <si>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</si>
  <si>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Плата  по текущему ремонту общего имущества в многоквартирном доме (система теплоснабжения)</t>
  </si>
  <si>
    <t>с декабря 2024 года по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</si>
</sst>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26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6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67"/>
    </row>
    <row r="2" spans="1:20" ht="24.6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20" s="26" customFormat="1" ht="15" customHeight="1" x14ac:dyDescent="0.25">
      <c r="G3" s="20" t="s">
        <v>30</v>
      </c>
      <c r="H3" s="65" t="s">
        <v>95</v>
      </c>
      <c r="I3" s="66"/>
      <c r="J3" s="6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70"/>
    </row>
    <row r="6" spans="1:20" s="30" customFormat="1" ht="21.6" customHeight="1" x14ac:dyDescent="0.25">
      <c r="A6" s="29">
        <v>1</v>
      </c>
      <c r="B6" s="71" t="s">
        <v>2</v>
      </c>
      <c r="C6" s="72"/>
      <c r="D6" s="72"/>
      <c r="E6" s="72"/>
      <c r="F6" s="72"/>
      <c r="G6" s="73"/>
      <c r="H6" s="74">
        <v>45658</v>
      </c>
      <c r="I6" s="75"/>
      <c r="J6" s="18" t="s">
        <v>3</v>
      </c>
    </row>
    <row r="7" spans="1:20" s="12" customFormat="1" ht="33.6" customHeight="1" x14ac:dyDescent="0.25">
      <c r="A7" s="62" t="s">
        <v>49</v>
      </c>
      <c r="B7" s="63"/>
      <c r="C7" s="63"/>
      <c r="D7" s="63"/>
      <c r="E7" s="63"/>
      <c r="F7" s="63"/>
      <c r="G7" s="63"/>
      <c r="H7" s="63"/>
      <c r="I7" s="63"/>
      <c r="J7" s="64"/>
    </row>
    <row r="8" spans="1:20" s="32" customFormat="1" ht="40.9" customHeight="1" x14ac:dyDescent="0.25">
      <c r="A8" s="76" t="s">
        <v>25</v>
      </c>
      <c r="B8" s="76"/>
      <c r="C8" s="76"/>
      <c r="D8" s="76"/>
      <c r="E8" s="76"/>
      <c r="F8" s="76"/>
      <c r="G8" s="76"/>
      <c r="H8" s="77" t="s">
        <v>26</v>
      </c>
      <c r="I8" s="77"/>
      <c r="J8" s="77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5" t="s">
        <v>58</v>
      </c>
      <c r="C9" s="56"/>
      <c r="D9" s="56"/>
      <c r="E9" s="56"/>
      <c r="F9" s="56"/>
      <c r="G9" s="57"/>
      <c r="H9" s="58">
        <f>(1.22*2649.9*7)+(1.31*2649.9*5)</f>
        <v>39986.991000000002</v>
      </c>
      <c r="I9" s="59"/>
      <c r="J9" s="60"/>
      <c r="Q9" s="4"/>
      <c r="R9" s="4"/>
      <c r="S9" s="4"/>
      <c r="T9" s="4"/>
    </row>
    <row r="10" spans="1:20" ht="20.100000000000001" customHeight="1" x14ac:dyDescent="0.25">
      <c r="A10" s="9">
        <v>2</v>
      </c>
      <c r="B10" s="55" t="s">
        <v>67</v>
      </c>
      <c r="C10" s="56"/>
      <c r="D10" s="56"/>
      <c r="E10" s="56"/>
      <c r="F10" s="56"/>
      <c r="G10" s="57"/>
      <c r="H10" s="58">
        <f>(0.51*2649.9*7)+(0.57*2649.9*5)</f>
        <v>17012.358</v>
      </c>
      <c r="I10" s="59"/>
      <c r="J10" s="60"/>
      <c r="Q10" s="4"/>
      <c r="R10" s="4"/>
      <c r="S10" s="4"/>
      <c r="T10" s="4"/>
    </row>
    <row r="11" spans="1:20" ht="36.75" customHeight="1" x14ac:dyDescent="0.25">
      <c r="A11" s="9">
        <v>3</v>
      </c>
      <c r="B11" s="55" t="s">
        <v>52</v>
      </c>
      <c r="C11" s="56"/>
      <c r="D11" s="56"/>
      <c r="E11" s="56"/>
      <c r="F11" s="56"/>
      <c r="G11" s="57"/>
      <c r="H11" s="58">
        <f>(4.74*2649.9*7)+(4.77*2649.9*5)</f>
        <v>151123.79700000002</v>
      </c>
      <c r="I11" s="59"/>
      <c r="J11" s="60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5" t="s">
        <v>51</v>
      </c>
      <c r="C12" s="56"/>
      <c r="D12" s="56"/>
      <c r="E12" s="56"/>
      <c r="F12" s="56"/>
      <c r="G12" s="57"/>
      <c r="H12" s="58">
        <f>(0.14*2649.9*7)+(0.42*2649.9*5)</f>
        <v>8161.6920000000009</v>
      </c>
      <c r="I12" s="59"/>
      <c r="J12" s="60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5" t="s">
        <v>59</v>
      </c>
      <c r="C13" s="56"/>
      <c r="D13" s="56"/>
      <c r="E13" s="56"/>
      <c r="F13" s="56"/>
      <c r="G13" s="57"/>
      <c r="H13" s="58">
        <f>(2.03*2649.9*7)+(2.24*2649.9*5)</f>
        <v>67333.959000000003</v>
      </c>
      <c r="I13" s="59"/>
      <c r="J13" s="60"/>
      <c r="Q13" s="4"/>
      <c r="R13" s="4"/>
      <c r="S13" s="4"/>
      <c r="T13" s="4"/>
    </row>
    <row r="14" spans="1:20" ht="36.75" customHeight="1" x14ac:dyDescent="0.25">
      <c r="A14" s="9">
        <v>6</v>
      </c>
      <c r="B14" s="55" t="s">
        <v>60</v>
      </c>
      <c r="C14" s="56"/>
      <c r="D14" s="56"/>
      <c r="E14" s="56"/>
      <c r="F14" s="56"/>
      <c r="G14" s="57"/>
      <c r="H14" s="58">
        <f>(2.29*2649.9*7)+(2.48*2649.9*5)</f>
        <v>75336.657000000007</v>
      </c>
      <c r="I14" s="59"/>
      <c r="J14" s="60"/>
      <c r="Q14" s="4"/>
      <c r="R14" s="4"/>
      <c r="S14" s="4"/>
      <c r="T14" s="4"/>
    </row>
    <row r="15" spans="1:20" ht="22.9" customHeight="1" x14ac:dyDescent="0.25">
      <c r="A15" s="9">
        <v>7</v>
      </c>
      <c r="B15" s="55" t="s">
        <v>57</v>
      </c>
      <c r="C15" s="56"/>
      <c r="D15" s="56"/>
      <c r="E15" s="56"/>
      <c r="F15" s="56"/>
      <c r="G15" s="57"/>
      <c r="H15" s="58">
        <f>(4.52*2649.9*7)+(4.85*2649.9*5)</f>
        <v>148102.91099999999</v>
      </c>
      <c r="I15" s="59"/>
      <c r="J15" s="60"/>
      <c r="Q15" s="4"/>
      <c r="R15" s="4"/>
      <c r="S15" s="4"/>
      <c r="T15" s="4"/>
    </row>
    <row r="16" spans="1:20" ht="22.9" customHeight="1" x14ac:dyDescent="0.25">
      <c r="A16" s="9">
        <v>8</v>
      </c>
      <c r="B16" s="55" t="s">
        <v>53</v>
      </c>
      <c r="C16" s="56"/>
      <c r="D16" s="56"/>
      <c r="E16" s="56"/>
      <c r="F16" s="56"/>
      <c r="G16" s="57"/>
      <c r="H16" s="58">
        <f>(4.15*2649.9*7)+(4.46*2649.9*5)-13220.83</f>
        <v>122851.53499999999</v>
      </c>
      <c r="I16" s="59"/>
      <c r="J16" s="60"/>
      <c r="Q16" s="4"/>
      <c r="R16" s="4"/>
      <c r="S16" s="4"/>
      <c r="T16" s="4"/>
    </row>
    <row r="17" spans="1:20" ht="27.6" customHeight="1" x14ac:dyDescent="0.25">
      <c r="A17" s="9">
        <v>9</v>
      </c>
      <c r="B17" s="53" t="s">
        <v>62</v>
      </c>
      <c r="C17" s="53"/>
      <c r="D17" s="53"/>
      <c r="E17" s="53"/>
      <c r="F17" s="53"/>
      <c r="G17" s="53"/>
      <c r="H17" s="58">
        <f>0.4*2649.9*12</f>
        <v>12719.52</v>
      </c>
      <c r="I17" s="59"/>
      <c r="J17" s="60"/>
      <c r="R17" s="4"/>
      <c r="S17" s="4"/>
      <c r="T17" s="4"/>
    </row>
    <row r="18" spans="1:20" ht="27.6" customHeight="1" x14ac:dyDescent="0.25">
      <c r="A18" s="9">
        <v>10</v>
      </c>
      <c r="B18" s="53" t="s">
        <v>91</v>
      </c>
      <c r="C18" s="53"/>
      <c r="D18" s="53"/>
      <c r="E18" s="53"/>
      <c r="F18" s="53"/>
      <c r="G18" s="53"/>
      <c r="H18" s="61">
        <v>0</v>
      </c>
      <c r="I18" s="61"/>
      <c r="J18" s="61"/>
      <c r="R18" s="4"/>
      <c r="S18" s="4"/>
      <c r="T18" s="4"/>
    </row>
    <row r="19" spans="1:20" ht="27.6" customHeight="1" x14ac:dyDescent="0.25">
      <c r="A19" s="9">
        <v>11</v>
      </c>
      <c r="B19" s="53" t="s">
        <v>92</v>
      </c>
      <c r="C19" s="53"/>
      <c r="D19" s="53"/>
      <c r="E19" s="53"/>
      <c r="F19" s="53"/>
      <c r="G19" s="53"/>
      <c r="H19" s="61">
        <v>0</v>
      </c>
      <c r="I19" s="61"/>
      <c r="J19" s="61"/>
      <c r="R19" s="4"/>
      <c r="S19" s="4"/>
      <c r="T19" s="4"/>
    </row>
    <row r="20" spans="1:20" ht="27.6" customHeight="1" x14ac:dyDescent="0.25">
      <c r="A20" s="9">
        <v>12</v>
      </c>
      <c r="B20" s="53" t="s">
        <v>61</v>
      </c>
      <c r="C20" s="53"/>
      <c r="D20" s="53"/>
      <c r="E20" s="53"/>
      <c r="F20" s="53"/>
      <c r="G20" s="53"/>
      <c r="H20" s="54">
        <f>433.45+17038.88</f>
        <v>17472.330000000002</v>
      </c>
      <c r="I20" s="54"/>
      <c r="J20" s="54"/>
      <c r="R20" s="4"/>
      <c r="S20" s="4"/>
      <c r="T20" s="4"/>
    </row>
    <row r="21" spans="1:20" s="34" customFormat="1" ht="22.9" customHeight="1" x14ac:dyDescent="0.25">
      <c r="A21" s="47" t="s">
        <v>50</v>
      </c>
      <c r="B21" s="48"/>
      <c r="C21" s="48"/>
      <c r="D21" s="48"/>
      <c r="E21" s="48"/>
      <c r="F21" s="48"/>
      <c r="G21" s="49"/>
      <c r="H21" s="50">
        <f>SUM(H9:J20)</f>
        <v>660101.75</v>
      </c>
      <c r="I21" s="51"/>
      <c r="J21" s="52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1:J2"/>
    <mergeCell ref="A5:J5"/>
    <mergeCell ref="B6:G6"/>
    <mergeCell ref="H6:I6"/>
    <mergeCell ref="A8:G8"/>
    <mergeCell ref="H8:J8"/>
    <mergeCell ref="A7:J7"/>
    <mergeCell ref="H3:J3"/>
    <mergeCell ref="B16:G16"/>
    <mergeCell ref="H16:J16"/>
    <mergeCell ref="B11:G11"/>
    <mergeCell ref="H11:J11"/>
    <mergeCell ref="B13:G13"/>
    <mergeCell ref="H13:J13"/>
    <mergeCell ref="B14:G14"/>
    <mergeCell ref="H14:J14"/>
    <mergeCell ref="B10:G10"/>
    <mergeCell ref="H10:J10"/>
    <mergeCell ref="B12:G12"/>
    <mergeCell ref="H12:J12"/>
    <mergeCell ref="B9:G9"/>
    <mergeCell ref="H9:J9"/>
    <mergeCell ref="A21:G21"/>
    <mergeCell ref="H21:J21"/>
    <mergeCell ref="B20:G20"/>
    <mergeCell ref="H20:J20"/>
    <mergeCell ref="B15:G15"/>
    <mergeCell ref="H15:J15"/>
    <mergeCell ref="B17:G17"/>
    <mergeCell ref="H17:J17"/>
    <mergeCell ref="B19:G19"/>
    <mergeCell ref="H19:J19"/>
    <mergeCell ref="B18:G18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24" zoomScaleNormal="100" zoomScaleSheetLayoutView="100" workbookViewId="0">
      <selection activeCell="H11" sqref="H11:I11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1.140625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0" t="str">
        <f>'Форма 2.3.'!H3:J3</f>
        <v>ул. Победы, д. 5</v>
      </c>
      <c r="I2" s="131"/>
      <c r="J2" s="131"/>
    </row>
    <row r="3" spans="1:10" x14ac:dyDescent="0.25">
      <c r="A3" s="5"/>
      <c r="J3" s="7"/>
    </row>
    <row r="4" spans="1:10" s="12" customFormat="1" ht="16.5" x14ac:dyDescent="0.25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x14ac:dyDescent="0.25">
      <c r="A5" s="1">
        <v>1</v>
      </c>
      <c r="B5" s="132" t="s">
        <v>2</v>
      </c>
      <c r="C5" s="133"/>
      <c r="D5" s="133"/>
      <c r="E5" s="133"/>
      <c r="F5" s="133"/>
      <c r="G5" s="134"/>
      <c r="H5" s="74">
        <v>45717</v>
      </c>
      <c r="I5" s="75"/>
      <c r="J5" s="24" t="s">
        <v>3</v>
      </c>
    </row>
    <row r="6" spans="1:10" x14ac:dyDescent="0.25">
      <c r="A6" s="1">
        <v>2</v>
      </c>
      <c r="B6" s="132" t="s">
        <v>4</v>
      </c>
      <c r="C6" s="133"/>
      <c r="D6" s="133"/>
      <c r="E6" s="133"/>
      <c r="F6" s="133"/>
      <c r="G6" s="134"/>
      <c r="H6" s="74">
        <v>45292</v>
      </c>
      <c r="I6" s="75"/>
      <c r="J6" s="24" t="s">
        <v>3</v>
      </c>
    </row>
    <row r="7" spans="1:10" x14ac:dyDescent="0.25">
      <c r="A7" s="10">
        <v>3</v>
      </c>
      <c r="B7" s="132" t="s">
        <v>5</v>
      </c>
      <c r="C7" s="133"/>
      <c r="D7" s="133"/>
      <c r="E7" s="133"/>
      <c r="F7" s="133"/>
      <c r="G7" s="134"/>
      <c r="H7" s="74">
        <v>45657</v>
      </c>
      <c r="I7" s="75"/>
      <c r="J7" s="24" t="s">
        <v>3</v>
      </c>
    </row>
    <row r="8" spans="1:10" s="12" customFormat="1" ht="16.5" x14ac:dyDescent="0.25">
      <c r="A8" s="62" t="s">
        <v>6</v>
      </c>
      <c r="B8" s="63"/>
      <c r="C8" s="63"/>
      <c r="D8" s="63"/>
      <c r="E8" s="63"/>
      <c r="F8" s="63"/>
      <c r="G8" s="63"/>
      <c r="H8" s="63"/>
      <c r="I8" s="63"/>
      <c r="J8" s="64"/>
    </row>
    <row r="9" spans="1:10" x14ac:dyDescent="0.25">
      <c r="A9" s="1">
        <v>4</v>
      </c>
      <c r="B9" s="132" t="s">
        <v>7</v>
      </c>
      <c r="C9" s="133"/>
      <c r="D9" s="133"/>
      <c r="E9" s="133"/>
      <c r="F9" s="133"/>
      <c r="G9" s="134"/>
      <c r="H9" s="135"/>
      <c r="I9" s="135"/>
      <c r="J9" s="23" t="s">
        <v>8</v>
      </c>
    </row>
    <row r="10" spans="1:10" x14ac:dyDescent="0.25">
      <c r="A10" s="1">
        <v>5</v>
      </c>
      <c r="B10" s="137" t="s">
        <v>9</v>
      </c>
      <c r="C10" s="137"/>
      <c r="D10" s="137"/>
      <c r="E10" s="137"/>
      <c r="F10" s="137"/>
      <c r="G10" s="137"/>
      <c r="H10" s="135"/>
      <c r="I10" s="135"/>
      <c r="J10" s="8" t="s">
        <v>8</v>
      </c>
    </row>
    <row r="11" spans="1:10" x14ac:dyDescent="0.25">
      <c r="A11" s="1">
        <v>6</v>
      </c>
      <c r="B11" s="137" t="s">
        <v>10</v>
      </c>
      <c r="C11" s="137"/>
      <c r="D11" s="137"/>
      <c r="E11" s="137"/>
      <c r="F11" s="137"/>
      <c r="G11" s="137"/>
      <c r="H11" s="143">
        <v>122802.57</v>
      </c>
      <c r="I11" s="143"/>
      <c r="J11" s="8" t="s">
        <v>8</v>
      </c>
    </row>
    <row r="12" spans="1:10" x14ac:dyDescent="0.25">
      <c r="A12" s="2">
        <v>7</v>
      </c>
      <c r="B12" s="138" t="s">
        <v>11</v>
      </c>
      <c r="C12" s="138"/>
      <c r="D12" s="138"/>
      <c r="E12" s="138"/>
      <c r="F12" s="138"/>
      <c r="G12" s="138"/>
      <c r="H12" s="143">
        <f>'Форма 2.3.'!H21:J21</f>
        <v>660101.75</v>
      </c>
      <c r="I12" s="144"/>
      <c r="J12" s="24" t="s">
        <v>8</v>
      </c>
    </row>
    <row r="13" spans="1:10" x14ac:dyDescent="0.25">
      <c r="A13" s="1">
        <v>8</v>
      </c>
      <c r="B13" s="136" t="s">
        <v>12</v>
      </c>
      <c r="C13" s="136"/>
      <c r="D13" s="136"/>
      <c r="E13" s="136"/>
      <c r="F13" s="136"/>
      <c r="G13" s="136"/>
      <c r="H13" s="142">
        <f>H12-H14-H15</f>
        <v>519777.88500000007</v>
      </c>
      <c r="I13" s="142"/>
      <c r="J13" s="8" t="s">
        <v>8</v>
      </c>
    </row>
    <row r="14" spans="1:10" x14ac:dyDescent="0.25">
      <c r="A14" s="1">
        <v>9</v>
      </c>
      <c r="B14" s="136" t="s">
        <v>13</v>
      </c>
      <c r="C14" s="136"/>
      <c r="D14" s="136"/>
      <c r="E14" s="136"/>
      <c r="F14" s="136"/>
      <c r="G14" s="136"/>
      <c r="H14" s="142">
        <f>'Форма 2.3.'!H20:J20</f>
        <v>17472.330000000002</v>
      </c>
      <c r="I14" s="142"/>
      <c r="J14" s="8" t="s">
        <v>8</v>
      </c>
    </row>
    <row r="15" spans="1:10" x14ac:dyDescent="0.25">
      <c r="A15" s="1">
        <v>10</v>
      </c>
      <c r="B15" s="136" t="s">
        <v>14</v>
      </c>
      <c r="C15" s="136"/>
      <c r="D15" s="136"/>
      <c r="E15" s="136"/>
      <c r="F15" s="136"/>
      <c r="G15" s="136"/>
      <c r="H15" s="142">
        <f>'Форма 2.3.'!H16:J16</f>
        <v>122851.53499999999</v>
      </c>
      <c r="I15" s="142"/>
      <c r="J15" s="8" t="s">
        <v>8</v>
      </c>
    </row>
    <row r="16" spans="1:10" x14ac:dyDescent="0.25">
      <c r="A16" s="2">
        <v>11</v>
      </c>
      <c r="B16" s="138" t="s">
        <v>15</v>
      </c>
      <c r="C16" s="138"/>
      <c r="D16" s="138"/>
      <c r="E16" s="138"/>
      <c r="F16" s="138"/>
      <c r="G16" s="138"/>
      <c r="H16" s="141"/>
      <c r="I16" s="141"/>
      <c r="J16" s="24" t="s">
        <v>8</v>
      </c>
    </row>
    <row r="17" spans="1:10" x14ac:dyDescent="0.25">
      <c r="A17" s="1">
        <v>12</v>
      </c>
      <c r="B17" s="136" t="s">
        <v>16</v>
      </c>
      <c r="C17" s="136"/>
      <c r="D17" s="136"/>
      <c r="E17" s="136"/>
      <c r="F17" s="136"/>
      <c r="G17" s="136"/>
      <c r="H17" s="139">
        <v>671490.16</v>
      </c>
      <c r="I17" s="140"/>
      <c r="J17" s="8" t="s">
        <v>8</v>
      </c>
    </row>
    <row r="18" spans="1:10" x14ac:dyDescent="0.25">
      <c r="A18" s="1">
        <v>13</v>
      </c>
      <c r="B18" s="136" t="s">
        <v>17</v>
      </c>
      <c r="C18" s="136"/>
      <c r="D18" s="136"/>
      <c r="E18" s="136"/>
      <c r="F18" s="136"/>
      <c r="G18" s="136"/>
      <c r="H18" s="135"/>
      <c r="I18" s="135"/>
      <c r="J18" s="8" t="s">
        <v>8</v>
      </c>
    </row>
    <row r="19" spans="1:10" x14ac:dyDescent="0.25">
      <c r="A19" s="1">
        <v>14</v>
      </c>
      <c r="B19" s="136" t="s">
        <v>18</v>
      </c>
      <c r="C19" s="136"/>
      <c r="D19" s="136"/>
      <c r="E19" s="136"/>
      <c r="F19" s="136"/>
      <c r="G19" s="136"/>
      <c r="H19" s="135"/>
      <c r="I19" s="135"/>
      <c r="J19" s="8" t="s">
        <v>8</v>
      </c>
    </row>
    <row r="20" spans="1:10" x14ac:dyDescent="0.25">
      <c r="A20" s="1">
        <v>15</v>
      </c>
      <c r="B20" s="136" t="s">
        <v>19</v>
      </c>
      <c r="C20" s="136"/>
      <c r="D20" s="136"/>
      <c r="E20" s="136"/>
      <c r="F20" s="136"/>
      <c r="G20" s="136"/>
      <c r="H20" s="135"/>
      <c r="I20" s="135"/>
      <c r="J20" s="8" t="s">
        <v>8</v>
      </c>
    </row>
    <row r="21" spans="1:10" x14ac:dyDescent="0.25">
      <c r="A21" s="1">
        <v>16</v>
      </c>
      <c r="B21" s="136" t="s">
        <v>20</v>
      </c>
      <c r="C21" s="136"/>
      <c r="D21" s="136"/>
      <c r="E21" s="136"/>
      <c r="F21" s="136"/>
      <c r="G21" s="136"/>
      <c r="H21" s="135"/>
      <c r="I21" s="135"/>
      <c r="J21" s="8" t="s">
        <v>8</v>
      </c>
    </row>
    <row r="22" spans="1:10" x14ac:dyDescent="0.25">
      <c r="A22" s="2">
        <v>17</v>
      </c>
      <c r="B22" s="138" t="s">
        <v>21</v>
      </c>
      <c r="C22" s="138"/>
      <c r="D22" s="138"/>
      <c r="E22" s="138"/>
      <c r="F22" s="138"/>
      <c r="G22" s="138"/>
      <c r="H22" s="148">
        <f>H17</f>
        <v>671490.16</v>
      </c>
      <c r="I22" s="148"/>
      <c r="J22" s="24" t="s">
        <v>8</v>
      </c>
    </row>
    <row r="23" spans="1:10" x14ac:dyDescent="0.25">
      <c r="A23" s="1">
        <v>18</v>
      </c>
      <c r="B23" s="137" t="s">
        <v>22</v>
      </c>
      <c r="C23" s="137"/>
      <c r="D23" s="137"/>
      <c r="E23" s="137"/>
      <c r="F23" s="137"/>
      <c r="G23" s="137"/>
      <c r="H23" s="135"/>
      <c r="I23" s="135"/>
      <c r="J23" s="8" t="s">
        <v>8</v>
      </c>
    </row>
    <row r="24" spans="1:10" x14ac:dyDescent="0.25">
      <c r="A24" s="1">
        <v>19</v>
      </c>
      <c r="B24" s="137" t="s">
        <v>23</v>
      </c>
      <c r="C24" s="137"/>
      <c r="D24" s="137"/>
      <c r="E24" s="137"/>
      <c r="F24" s="137"/>
      <c r="G24" s="137"/>
      <c r="H24" s="147"/>
      <c r="I24" s="135"/>
      <c r="J24" s="8" t="s">
        <v>8</v>
      </c>
    </row>
    <row r="25" spans="1:10" x14ac:dyDescent="0.25">
      <c r="A25" s="1">
        <v>20</v>
      </c>
      <c r="B25" s="127" t="s">
        <v>28</v>
      </c>
      <c r="C25" s="128"/>
      <c r="D25" s="128"/>
      <c r="E25" s="128"/>
      <c r="F25" s="128"/>
      <c r="G25" s="129"/>
      <c r="H25" s="143">
        <f>H11+H12-H22</f>
        <v>111414.16000000003</v>
      </c>
      <c r="I25" s="144"/>
      <c r="J25" s="8" t="s">
        <v>8</v>
      </c>
    </row>
    <row r="26" spans="1:10" s="12" customFormat="1" ht="16.5" x14ac:dyDescent="0.25">
      <c r="A26" s="146" t="s">
        <v>24</v>
      </c>
      <c r="B26" s="146"/>
      <c r="C26" s="146"/>
      <c r="D26" s="146"/>
      <c r="E26" s="146"/>
      <c r="F26" s="146"/>
      <c r="G26" s="146"/>
      <c r="H26" s="146"/>
      <c r="I26" s="146"/>
      <c r="J26" s="146"/>
    </row>
    <row r="27" spans="1:10" x14ac:dyDescent="0.25">
      <c r="A27" s="125" t="s">
        <v>25</v>
      </c>
      <c r="B27" s="125"/>
      <c r="C27" s="125"/>
      <c r="D27" s="125"/>
      <c r="E27" s="125"/>
      <c r="F27" s="125"/>
      <c r="G27" s="125"/>
      <c r="H27" s="126" t="s">
        <v>26</v>
      </c>
      <c r="I27" s="126"/>
      <c r="J27" s="126"/>
    </row>
    <row r="28" spans="1:10" ht="15.75" customHeight="1" x14ac:dyDescent="0.25">
      <c r="A28" s="9">
        <v>21</v>
      </c>
      <c r="B28" s="55" t="s">
        <v>58</v>
      </c>
      <c r="C28" s="56"/>
      <c r="D28" s="56"/>
      <c r="E28" s="56"/>
      <c r="F28" s="56"/>
      <c r="G28" s="57"/>
      <c r="H28" s="96">
        <f>'Форма 2.3.'!H9:J9</f>
        <v>39986.991000000002</v>
      </c>
      <c r="I28" s="97"/>
      <c r="J28" s="98"/>
    </row>
    <row r="29" spans="1:10" x14ac:dyDescent="0.25">
      <c r="A29" s="9">
        <v>22</v>
      </c>
      <c r="B29" s="55" t="s">
        <v>67</v>
      </c>
      <c r="C29" s="56"/>
      <c r="D29" s="56"/>
      <c r="E29" s="56"/>
      <c r="F29" s="56"/>
      <c r="G29" s="57"/>
      <c r="H29" s="96">
        <f>'Форма 2.3.'!H10:J10</f>
        <v>17012.358</v>
      </c>
      <c r="I29" s="97"/>
      <c r="J29" s="98"/>
    </row>
    <row r="30" spans="1:10" ht="15.75" customHeight="1" x14ac:dyDescent="0.25">
      <c r="A30" s="9">
        <v>23</v>
      </c>
      <c r="B30" s="55" t="s">
        <v>52</v>
      </c>
      <c r="C30" s="56"/>
      <c r="D30" s="56"/>
      <c r="E30" s="56"/>
      <c r="F30" s="56"/>
      <c r="G30" s="57"/>
      <c r="H30" s="96">
        <f>'Форма 2.3.'!H11:J11</f>
        <v>151123.79700000002</v>
      </c>
      <c r="I30" s="97"/>
      <c r="J30" s="98"/>
    </row>
    <row r="31" spans="1:10" ht="15.75" customHeight="1" x14ac:dyDescent="0.25">
      <c r="A31" s="9">
        <v>24</v>
      </c>
      <c r="B31" s="55" t="s">
        <v>51</v>
      </c>
      <c r="C31" s="56"/>
      <c r="D31" s="56"/>
      <c r="E31" s="56"/>
      <c r="F31" s="56"/>
      <c r="G31" s="57"/>
      <c r="H31" s="96">
        <f>'Форма 2.3.'!H12:J12</f>
        <v>8161.6920000000009</v>
      </c>
      <c r="I31" s="97"/>
      <c r="J31" s="98"/>
    </row>
    <row r="32" spans="1:10" ht="15.75" customHeight="1" x14ac:dyDescent="0.25">
      <c r="A32" s="9">
        <v>25</v>
      </c>
      <c r="B32" s="55" t="s">
        <v>59</v>
      </c>
      <c r="C32" s="56"/>
      <c r="D32" s="56"/>
      <c r="E32" s="56"/>
      <c r="F32" s="56"/>
      <c r="G32" s="57"/>
      <c r="H32" s="96">
        <f>'Форма 2.3.'!H13:J13</f>
        <v>67333.959000000003</v>
      </c>
      <c r="I32" s="97"/>
      <c r="J32" s="98"/>
    </row>
    <row r="33" spans="1:10" ht="15.75" customHeight="1" x14ac:dyDescent="0.25">
      <c r="A33" s="9">
        <v>26</v>
      </c>
      <c r="B33" s="55" t="s">
        <v>60</v>
      </c>
      <c r="C33" s="56"/>
      <c r="D33" s="56"/>
      <c r="E33" s="56"/>
      <c r="F33" s="56"/>
      <c r="G33" s="57"/>
      <c r="H33" s="96">
        <f>'Форма 2.3.'!H14:J14</f>
        <v>75336.657000000007</v>
      </c>
      <c r="I33" s="97"/>
      <c r="J33" s="98"/>
    </row>
    <row r="34" spans="1:10" x14ac:dyDescent="0.25">
      <c r="A34" s="9">
        <v>27</v>
      </c>
      <c r="B34" s="55" t="s">
        <v>57</v>
      </c>
      <c r="C34" s="56"/>
      <c r="D34" s="56"/>
      <c r="E34" s="56"/>
      <c r="F34" s="56"/>
      <c r="G34" s="57"/>
      <c r="H34" s="96">
        <f>'Форма 2.3.'!H15:J15</f>
        <v>148102.91099999999</v>
      </c>
      <c r="I34" s="97"/>
      <c r="J34" s="98"/>
    </row>
    <row r="35" spans="1:10" ht="15.75" customHeight="1" x14ac:dyDescent="0.25">
      <c r="A35" s="9">
        <v>28</v>
      </c>
      <c r="B35" s="55" t="s">
        <v>53</v>
      </c>
      <c r="C35" s="56"/>
      <c r="D35" s="56"/>
      <c r="E35" s="56"/>
      <c r="F35" s="56"/>
      <c r="G35" s="57"/>
      <c r="H35" s="96">
        <f>'Форма 2.3.'!H16:J16</f>
        <v>122851.53499999999</v>
      </c>
      <c r="I35" s="97"/>
      <c r="J35" s="98"/>
    </row>
    <row r="36" spans="1:10" ht="15.75" customHeight="1" x14ac:dyDescent="0.25">
      <c r="A36" s="9">
        <v>29</v>
      </c>
      <c r="B36" s="53" t="s">
        <v>62</v>
      </c>
      <c r="C36" s="53"/>
      <c r="D36" s="53"/>
      <c r="E36" s="53"/>
      <c r="F36" s="53"/>
      <c r="G36" s="53"/>
      <c r="H36" s="96">
        <f>'Форма 2.3.'!H17:J17</f>
        <v>12719.52</v>
      </c>
      <c r="I36" s="97"/>
      <c r="J36" s="98"/>
    </row>
    <row r="37" spans="1:10" x14ac:dyDescent="0.25">
      <c r="A37" s="9">
        <v>30</v>
      </c>
      <c r="B37" s="53" t="s">
        <v>91</v>
      </c>
      <c r="C37" s="53"/>
      <c r="D37" s="53"/>
      <c r="E37" s="53"/>
      <c r="F37" s="53"/>
      <c r="G37" s="53"/>
      <c r="H37" s="96">
        <f>'Форма 2.3.'!H18:J18</f>
        <v>0</v>
      </c>
      <c r="I37" s="97"/>
      <c r="J37" s="98"/>
    </row>
    <row r="38" spans="1:10" x14ac:dyDescent="0.25">
      <c r="A38" s="9">
        <v>31</v>
      </c>
      <c r="B38" s="53" t="s">
        <v>92</v>
      </c>
      <c r="C38" s="53"/>
      <c r="D38" s="53"/>
      <c r="E38" s="53"/>
      <c r="F38" s="53"/>
      <c r="G38" s="53"/>
      <c r="H38" s="96">
        <f>'Форма 2.3.'!H19:J19</f>
        <v>0</v>
      </c>
      <c r="I38" s="97"/>
      <c r="J38" s="98"/>
    </row>
    <row r="39" spans="1:10" ht="15.75" customHeight="1" x14ac:dyDescent="0.25">
      <c r="A39" s="9">
        <v>32</v>
      </c>
      <c r="B39" s="53" t="s">
        <v>61</v>
      </c>
      <c r="C39" s="53"/>
      <c r="D39" s="53"/>
      <c r="E39" s="53"/>
      <c r="F39" s="53"/>
      <c r="G39" s="53"/>
      <c r="H39" s="96">
        <f>'Форма 2.3.'!H20:J20</f>
        <v>17472.330000000002</v>
      </c>
      <c r="I39" s="97"/>
      <c r="J39" s="98"/>
    </row>
    <row r="40" spans="1:10" x14ac:dyDescent="0.25">
      <c r="A40" s="118" t="s">
        <v>27</v>
      </c>
      <c r="B40" s="119"/>
      <c r="C40" s="119"/>
      <c r="D40" s="119"/>
      <c r="E40" s="119"/>
      <c r="F40" s="119"/>
      <c r="G40" s="120"/>
      <c r="H40" s="121">
        <f>'Форма 2.3.'!H21:J21</f>
        <v>660101.75</v>
      </c>
      <c r="I40" s="121"/>
      <c r="J40" s="121"/>
    </row>
    <row r="41" spans="1:10" s="12" customFormat="1" ht="16.5" x14ac:dyDescent="0.25">
      <c r="A41" s="68" t="s">
        <v>29</v>
      </c>
      <c r="B41" s="107"/>
      <c r="C41" s="107"/>
      <c r="D41" s="107"/>
      <c r="E41" s="107"/>
      <c r="F41" s="107"/>
      <c r="G41" s="107"/>
      <c r="H41" s="107"/>
      <c r="I41" s="107"/>
      <c r="J41" s="44">
        <f>J44+J45+J46+J54+J55+J56+J57+J59+J61+J62+J63+J64+J65+J66+J67+J69+J70+J72+J73+J74+J58</f>
        <v>21.499999999999993</v>
      </c>
    </row>
    <row r="42" spans="1:10" s="14" customFormat="1" ht="46.15" customHeight="1" x14ac:dyDescent="0.25">
      <c r="A42" s="13"/>
      <c r="B42" s="124" t="s">
        <v>31</v>
      </c>
      <c r="C42" s="124"/>
      <c r="D42" s="124"/>
      <c r="E42" s="124"/>
      <c r="F42" s="124"/>
      <c r="G42" s="25" t="s">
        <v>32</v>
      </c>
      <c r="H42" s="145" t="s">
        <v>33</v>
      </c>
      <c r="I42" s="145"/>
      <c r="J42" s="22" t="s">
        <v>66</v>
      </c>
    </row>
    <row r="43" spans="1:10" s="4" customFormat="1" x14ac:dyDescent="0.25">
      <c r="A43" s="35">
        <v>34</v>
      </c>
      <c r="B43" s="113" t="s">
        <v>58</v>
      </c>
      <c r="C43" s="113"/>
      <c r="D43" s="113"/>
      <c r="E43" s="113"/>
      <c r="F43" s="113"/>
      <c r="G43" s="113"/>
      <c r="H43" s="113"/>
      <c r="I43" s="113"/>
      <c r="J43" s="113"/>
    </row>
    <row r="44" spans="1:10" s="4" customFormat="1" ht="28.9" customHeight="1" x14ac:dyDescent="0.25">
      <c r="A44" s="36"/>
      <c r="B44" s="122" t="s">
        <v>63</v>
      </c>
      <c r="C44" s="122"/>
      <c r="D44" s="122"/>
      <c r="E44" s="122"/>
      <c r="F44" s="122"/>
      <c r="G44" s="37" t="s">
        <v>64</v>
      </c>
      <c r="H44" s="78" t="s">
        <v>55</v>
      </c>
      <c r="I44" s="78"/>
      <c r="J44" s="42">
        <v>0.39</v>
      </c>
    </row>
    <row r="45" spans="1:10" s="11" customFormat="1" ht="28.9" customHeight="1" x14ac:dyDescent="0.25">
      <c r="A45" s="17"/>
      <c r="B45" s="104" t="s">
        <v>90</v>
      </c>
      <c r="C45" s="105"/>
      <c r="D45" s="105"/>
      <c r="E45" s="105"/>
      <c r="F45" s="106"/>
      <c r="G45" s="37" t="s">
        <v>72</v>
      </c>
      <c r="H45" s="94" t="s">
        <v>55</v>
      </c>
      <c r="I45" s="95"/>
      <c r="J45" s="42">
        <v>0</v>
      </c>
    </row>
    <row r="46" spans="1:10" s="11" customFormat="1" ht="28.9" customHeight="1" x14ac:dyDescent="0.25">
      <c r="A46" s="17"/>
      <c r="B46" s="104" t="s">
        <v>65</v>
      </c>
      <c r="C46" s="105"/>
      <c r="D46" s="105"/>
      <c r="E46" s="105"/>
      <c r="F46" s="106"/>
      <c r="G46" s="37" t="s">
        <v>54</v>
      </c>
      <c r="H46" s="94" t="s">
        <v>55</v>
      </c>
      <c r="I46" s="95"/>
      <c r="J46" s="42">
        <v>0.92</v>
      </c>
    </row>
    <row r="47" spans="1:10" s="11" customFormat="1" ht="28.9" hidden="1" customHeight="1" x14ac:dyDescent="0.25">
      <c r="A47" s="17" t="s">
        <v>34</v>
      </c>
      <c r="B47" s="109"/>
      <c r="C47" s="109"/>
      <c r="D47" s="109"/>
      <c r="E47" s="109"/>
      <c r="F47" s="109"/>
      <c r="G47" s="25" t="s">
        <v>38</v>
      </c>
      <c r="H47" s="123"/>
      <c r="I47" s="123"/>
      <c r="J47" s="27"/>
    </row>
    <row r="48" spans="1:10" s="4" customFormat="1" ht="28.9" hidden="1" customHeight="1" x14ac:dyDescent="0.25">
      <c r="A48" s="8" t="s">
        <v>35</v>
      </c>
      <c r="B48" s="108"/>
      <c r="C48" s="108"/>
      <c r="D48" s="108"/>
      <c r="E48" s="108"/>
      <c r="F48" s="108"/>
      <c r="G48" s="25" t="s">
        <v>38</v>
      </c>
      <c r="H48" s="99"/>
      <c r="I48" s="99"/>
      <c r="J48" s="28"/>
    </row>
    <row r="49" spans="1:10" s="4" customFormat="1" ht="28.9" hidden="1" customHeight="1" x14ac:dyDescent="0.25">
      <c r="A49" s="8" t="s">
        <v>36</v>
      </c>
      <c r="B49" s="108"/>
      <c r="C49" s="108"/>
      <c r="D49" s="108"/>
      <c r="E49" s="108"/>
      <c r="F49" s="108"/>
      <c r="G49" s="25" t="s">
        <v>38</v>
      </c>
      <c r="H49" s="99"/>
      <c r="I49" s="99"/>
      <c r="J49" s="28"/>
    </row>
    <row r="50" spans="1:10" s="4" customFormat="1" ht="28.9" hidden="1" customHeight="1" x14ac:dyDescent="0.25">
      <c r="A50" s="8" t="s">
        <v>37</v>
      </c>
      <c r="B50" s="108"/>
      <c r="C50" s="108"/>
      <c r="D50" s="108"/>
      <c r="E50" s="108"/>
      <c r="F50" s="108"/>
      <c r="G50" s="25" t="s">
        <v>38</v>
      </c>
      <c r="H50" s="99"/>
      <c r="I50" s="99"/>
      <c r="J50" s="28"/>
    </row>
    <row r="51" spans="1:10" s="4" customFormat="1" ht="28.9" hidden="1" customHeight="1" x14ac:dyDescent="0.25">
      <c r="A51" s="8" t="s">
        <v>45</v>
      </c>
      <c r="B51" s="114"/>
      <c r="C51" s="114"/>
      <c r="D51" s="114"/>
      <c r="E51" s="114"/>
      <c r="F51" s="114"/>
      <c r="G51" s="16" t="s">
        <v>38</v>
      </c>
      <c r="H51" s="99"/>
      <c r="I51" s="99"/>
      <c r="J51" s="28"/>
    </row>
    <row r="52" spans="1:10" s="4" customFormat="1" ht="28.9" hidden="1" customHeight="1" x14ac:dyDescent="0.25">
      <c r="A52" s="8" t="s">
        <v>46</v>
      </c>
      <c r="B52" s="114"/>
      <c r="C52" s="114"/>
      <c r="D52" s="114"/>
      <c r="E52" s="114"/>
      <c r="F52" s="114"/>
      <c r="G52" s="16" t="s">
        <v>38</v>
      </c>
      <c r="H52" s="99"/>
      <c r="I52" s="99"/>
      <c r="J52" s="28"/>
    </row>
    <row r="53" spans="1:10" s="11" customFormat="1" ht="33" customHeight="1" x14ac:dyDescent="0.25">
      <c r="A53" s="15">
        <v>35</v>
      </c>
      <c r="B53" s="115" t="s">
        <v>52</v>
      </c>
      <c r="C53" s="116"/>
      <c r="D53" s="116"/>
      <c r="E53" s="116"/>
      <c r="F53" s="116"/>
      <c r="G53" s="116"/>
      <c r="H53" s="116"/>
      <c r="I53" s="116"/>
      <c r="J53" s="117"/>
    </row>
    <row r="54" spans="1:10" s="11" customFormat="1" x14ac:dyDescent="0.25">
      <c r="A54" s="38"/>
      <c r="B54" s="91" t="s">
        <v>67</v>
      </c>
      <c r="C54" s="92"/>
      <c r="D54" s="92"/>
      <c r="E54" s="92"/>
      <c r="F54" s="93"/>
      <c r="G54" s="38" t="s">
        <v>68</v>
      </c>
      <c r="H54" s="94" t="s">
        <v>55</v>
      </c>
      <c r="I54" s="95"/>
      <c r="J54" s="42">
        <v>0.56999999999999995</v>
      </c>
    </row>
    <row r="55" spans="1:10" s="11" customFormat="1" ht="31.5" customHeight="1" x14ac:dyDescent="0.25">
      <c r="A55" s="38"/>
      <c r="B55" s="100" t="s">
        <v>69</v>
      </c>
      <c r="C55" s="101"/>
      <c r="D55" s="101"/>
      <c r="E55" s="101"/>
      <c r="F55" s="102"/>
      <c r="G55" s="37" t="s">
        <v>70</v>
      </c>
      <c r="H55" s="94" t="s">
        <v>55</v>
      </c>
      <c r="I55" s="95"/>
      <c r="J55" s="42">
        <v>2.63</v>
      </c>
    </row>
    <row r="56" spans="1:10" s="11" customFormat="1" ht="45" customHeight="1" x14ac:dyDescent="0.25">
      <c r="A56" s="38"/>
      <c r="B56" s="100" t="s">
        <v>71</v>
      </c>
      <c r="C56" s="101"/>
      <c r="D56" s="101"/>
      <c r="E56" s="101"/>
      <c r="F56" s="102"/>
      <c r="G56" s="38" t="s">
        <v>72</v>
      </c>
      <c r="H56" s="94" t="s">
        <v>55</v>
      </c>
      <c r="I56" s="95"/>
      <c r="J56" s="42">
        <v>1.08</v>
      </c>
    </row>
    <row r="57" spans="1:10" s="11" customFormat="1" x14ac:dyDescent="0.25">
      <c r="A57" s="38"/>
      <c r="B57" s="91" t="s">
        <v>75</v>
      </c>
      <c r="C57" s="92"/>
      <c r="D57" s="92"/>
      <c r="E57" s="92"/>
      <c r="F57" s="93"/>
      <c r="G57" s="38" t="s">
        <v>54</v>
      </c>
      <c r="H57" s="94" t="s">
        <v>55</v>
      </c>
      <c r="I57" s="95"/>
      <c r="J57" s="42">
        <v>0.94</v>
      </c>
    </row>
    <row r="58" spans="1:10" s="11" customFormat="1" ht="43.5" customHeight="1" x14ac:dyDescent="0.25">
      <c r="A58" s="45"/>
      <c r="B58" s="100" t="s">
        <v>98</v>
      </c>
      <c r="C58" s="101"/>
      <c r="D58" s="101"/>
      <c r="E58" s="101"/>
      <c r="F58" s="102"/>
      <c r="G58" s="149" t="s">
        <v>99</v>
      </c>
      <c r="H58" s="94" t="s">
        <v>100</v>
      </c>
      <c r="I58" s="95"/>
      <c r="J58" s="42">
        <v>0.12</v>
      </c>
    </row>
    <row r="59" spans="1:10" s="11" customFormat="1" ht="16.5" customHeight="1" x14ac:dyDescent="0.25">
      <c r="A59" s="38"/>
      <c r="B59" s="91" t="s">
        <v>73</v>
      </c>
      <c r="C59" s="92"/>
      <c r="D59" s="92"/>
      <c r="E59" s="92"/>
      <c r="F59" s="93"/>
      <c r="G59" s="38" t="s">
        <v>74</v>
      </c>
      <c r="H59" s="94" t="s">
        <v>55</v>
      </c>
      <c r="I59" s="95"/>
      <c r="J59" s="42">
        <v>0.42</v>
      </c>
    </row>
    <row r="60" spans="1:10" s="11" customFormat="1" x14ac:dyDescent="0.25">
      <c r="A60" s="15">
        <v>36</v>
      </c>
      <c r="B60" s="110" t="s">
        <v>76</v>
      </c>
      <c r="C60" s="111"/>
      <c r="D60" s="111"/>
      <c r="E60" s="111"/>
      <c r="F60" s="111"/>
      <c r="G60" s="111"/>
      <c r="H60" s="111"/>
      <c r="I60" s="111"/>
      <c r="J60" s="112"/>
    </row>
    <row r="61" spans="1:10" s="39" customFormat="1" ht="12.75" x14ac:dyDescent="0.25">
      <c r="A61" s="38"/>
      <c r="B61" s="104" t="s">
        <v>77</v>
      </c>
      <c r="C61" s="105"/>
      <c r="D61" s="105"/>
      <c r="E61" s="105"/>
      <c r="F61" s="106"/>
      <c r="G61" s="38" t="s">
        <v>78</v>
      </c>
      <c r="H61" s="94" t="s">
        <v>55</v>
      </c>
      <c r="I61" s="95"/>
      <c r="J61" s="42">
        <v>2.2400000000000002</v>
      </c>
    </row>
    <row r="62" spans="1:10" s="39" customFormat="1" ht="12.75" x14ac:dyDescent="0.25">
      <c r="A62" s="38"/>
      <c r="B62" s="104" t="s">
        <v>79</v>
      </c>
      <c r="C62" s="105"/>
      <c r="D62" s="105"/>
      <c r="E62" s="105"/>
      <c r="F62" s="106"/>
      <c r="G62" s="38" t="s">
        <v>80</v>
      </c>
      <c r="H62" s="94" t="s">
        <v>55</v>
      </c>
      <c r="I62" s="95"/>
      <c r="J62" s="42">
        <v>1.78</v>
      </c>
    </row>
    <row r="63" spans="1:10" s="39" customFormat="1" ht="12.75" x14ac:dyDescent="0.25">
      <c r="A63" s="38"/>
      <c r="B63" s="104" t="s">
        <v>81</v>
      </c>
      <c r="C63" s="105"/>
      <c r="D63" s="105"/>
      <c r="E63" s="105"/>
      <c r="F63" s="106"/>
      <c r="G63" s="38" t="s">
        <v>80</v>
      </c>
      <c r="H63" s="94" t="s">
        <v>55</v>
      </c>
      <c r="I63" s="95"/>
      <c r="J63" s="42">
        <v>0.7</v>
      </c>
    </row>
    <row r="64" spans="1:10" s="39" customFormat="1" ht="12.75" x14ac:dyDescent="0.25">
      <c r="A64" s="38"/>
      <c r="B64" s="82" t="s">
        <v>57</v>
      </c>
      <c r="C64" s="82"/>
      <c r="D64" s="82"/>
      <c r="E64" s="82"/>
      <c r="F64" s="82"/>
      <c r="G64" s="38" t="s">
        <v>82</v>
      </c>
      <c r="H64" s="78" t="s">
        <v>55</v>
      </c>
      <c r="I64" s="78"/>
      <c r="J64" s="43">
        <v>4.8499999999999996</v>
      </c>
    </row>
    <row r="65" spans="1:10" s="39" customFormat="1" ht="12.75" x14ac:dyDescent="0.25">
      <c r="A65" s="38"/>
      <c r="B65" s="82" t="s">
        <v>91</v>
      </c>
      <c r="C65" s="82"/>
      <c r="D65" s="82"/>
      <c r="E65" s="82"/>
      <c r="F65" s="82"/>
      <c r="G65" s="38" t="s">
        <v>64</v>
      </c>
      <c r="H65" s="78" t="s">
        <v>55</v>
      </c>
      <c r="I65" s="78"/>
      <c r="J65" s="43">
        <v>0</v>
      </c>
    </row>
    <row r="66" spans="1:10" s="39" customFormat="1" ht="12.75" x14ac:dyDescent="0.25">
      <c r="A66" s="38"/>
      <c r="B66" s="82" t="s">
        <v>92</v>
      </c>
      <c r="C66" s="82"/>
      <c r="D66" s="82"/>
      <c r="E66" s="82"/>
      <c r="F66" s="82"/>
      <c r="G66" s="38" t="s">
        <v>72</v>
      </c>
      <c r="H66" s="78" t="s">
        <v>55</v>
      </c>
      <c r="I66" s="78"/>
      <c r="J66" s="43">
        <v>0</v>
      </c>
    </row>
    <row r="67" spans="1:10" s="39" customFormat="1" ht="12.75" x14ac:dyDescent="0.25">
      <c r="A67" s="38"/>
      <c r="B67" s="82" t="s">
        <v>93</v>
      </c>
      <c r="C67" s="82"/>
      <c r="D67" s="82"/>
      <c r="E67" s="82"/>
      <c r="F67" s="82"/>
      <c r="G67" s="38" t="s">
        <v>54</v>
      </c>
      <c r="H67" s="78" t="s">
        <v>55</v>
      </c>
      <c r="I67" s="78"/>
      <c r="J67" s="43">
        <v>0</v>
      </c>
    </row>
    <row r="68" spans="1:10" s="11" customFormat="1" x14ac:dyDescent="0.25">
      <c r="A68" s="15">
        <v>37</v>
      </c>
      <c r="B68" s="79" t="s">
        <v>53</v>
      </c>
      <c r="C68" s="80"/>
      <c r="D68" s="80"/>
      <c r="E68" s="80"/>
      <c r="F68" s="80"/>
      <c r="G68" s="80"/>
      <c r="H68" s="80"/>
      <c r="I68" s="80"/>
      <c r="J68" s="81"/>
    </row>
    <row r="69" spans="1:10" s="40" customFormat="1" ht="12.75" x14ac:dyDescent="0.2">
      <c r="A69" s="38"/>
      <c r="B69" s="82" t="s">
        <v>83</v>
      </c>
      <c r="C69" s="82"/>
      <c r="D69" s="82"/>
      <c r="E69" s="82"/>
      <c r="F69" s="82"/>
      <c r="G69" s="38" t="s">
        <v>87</v>
      </c>
      <c r="H69" s="103" t="s">
        <v>56</v>
      </c>
      <c r="I69" s="103"/>
      <c r="J69" s="43">
        <v>3.51</v>
      </c>
    </row>
    <row r="70" spans="1:10" s="40" customFormat="1" ht="12.75" x14ac:dyDescent="0.2">
      <c r="A70" s="38"/>
      <c r="B70" s="82" t="s">
        <v>84</v>
      </c>
      <c r="C70" s="82"/>
      <c r="D70" s="82"/>
      <c r="E70" s="82"/>
      <c r="F70" s="82"/>
      <c r="G70" s="38" t="s">
        <v>87</v>
      </c>
      <c r="H70" s="103" t="s">
        <v>56</v>
      </c>
      <c r="I70" s="103"/>
      <c r="J70" s="43">
        <v>0.95</v>
      </c>
    </row>
    <row r="71" spans="1:10" s="11" customFormat="1" x14ac:dyDescent="0.25">
      <c r="A71" s="15">
        <v>38</v>
      </c>
      <c r="B71" s="79" t="s">
        <v>85</v>
      </c>
      <c r="C71" s="80"/>
      <c r="D71" s="80"/>
      <c r="E71" s="80"/>
      <c r="F71" s="80"/>
      <c r="G71" s="80"/>
      <c r="H71" s="80"/>
      <c r="I71" s="80"/>
      <c r="J71" s="81"/>
    </row>
    <row r="72" spans="1:10" s="40" customFormat="1" ht="12.75" x14ac:dyDescent="0.2">
      <c r="A72" s="38"/>
      <c r="B72" s="83" t="s">
        <v>86</v>
      </c>
      <c r="C72" s="83"/>
      <c r="D72" s="83"/>
      <c r="E72" s="83"/>
      <c r="F72" s="83"/>
      <c r="G72" s="38" t="s">
        <v>87</v>
      </c>
      <c r="H72" s="78" t="s">
        <v>56</v>
      </c>
      <c r="I72" s="78"/>
      <c r="J72" s="43">
        <v>0.4</v>
      </c>
    </row>
    <row r="73" spans="1:10" s="40" customFormat="1" ht="12.75" x14ac:dyDescent="0.2">
      <c r="A73" s="38"/>
      <c r="B73" s="83" t="s">
        <v>88</v>
      </c>
      <c r="C73" s="83"/>
      <c r="D73" s="83"/>
      <c r="E73" s="83"/>
      <c r="F73" s="83"/>
      <c r="G73" s="38" t="s">
        <v>87</v>
      </c>
      <c r="H73" s="78" t="s">
        <v>56</v>
      </c>
      <c r="I73" s="78"/>
      <c r="J73" s="43">
        <v>0</v>
      </c>
    </row>
    <row r="74" spans="1:10" s="40" customFormat="1" ht="12.75" x14ac:dyDescent="0.2">
      <c r="A74" s="38"/>
      <c r="B74" s="83" t="s">
        <v>89</v>
      </c>
      <c r="C74" s="83"/>
      <c r="D74" s="83"/>
      <c r="E74" s="83"/>
      <c r="F74" s="83"/>
      <c r="G74" s="38" t="s">
        <v>87</v>
      </c>
      <c r="H74" s="78" t="s">
        <v>56</v>
      </c>
      <c r="I74" s="78"/>
      <c r="J74" s="43">
        <v>0</v>
      </c>
    </row>
    <row r="75" spans="1:10" s="11" customFormat="1" ht="15.75" customHeight="1" x14ac:dyDescent="0.25">
      <c r="A75" s="15">
        <v>39</v>
      </c>
      <c r="B75" s="79" t="s">
        <v>94</v>
      </c>
      <c r="C75" s="80"/>
      <c r="D75" s="80"/>
      <c r="E75" s="80"/>
      <c r="F75" s="80"/>
      <c r="G75" s="80"/>
      <c r="H75" s="80"/>
      <c r="I75" s="80"/>
      <c r="J75" s="81"/>
    </row>
    <row r="76" spans="1:10" s="40" customFormat="1" ht="28.5" customHeight="1" x14ac:dyDescent="0.2">
      <c r="A76" s="38"/>
      <c r="B76" s="83" t="s">
        <v>101</v>
      </c>
      <c r="C76" s="83"/>
      <c r="D76" s="83"/>
      <c r="E76" s="83"/>
      <c r="F76" s="83"/>
      <c r="G76" s="46" t="s">
        <v>102</v>
      </c>
      <c r="H76" s="78" t="s">
        <v>56</v>
      </c>
      <c r="I76" s="78"/>
      <c r="J76" s="43">
        <v>6.43</v>
      </c>
    </row>
    <row r="77" spans="1:10" s="11" customFormat="1" ht="25.15" customHeight="1" x14ac:dyDescent="0.25">
      <c r="A77" s="15">
        <v>40</v>
      </c>
      <c r="B77" s="79" t="s">
        <v>39</v>
      </c>
      <c r="C77" s="80"/>
      <c r="D77" s="80"/>
      <c r="E77" s="80"/>
      <c r="F77" s="80"/>
      <c r="G77" s="80"/>
      <c r="H77" s="80"/>
      <c r="I77" s="80"/>
      <c r="J77" s="81"/>
    </row>
    <row r="78" spans="1:10" s="4" customFormat="1" x14ac:dyDescent="0.25">
      <c r="A78" s="17"/>
      <c r="B78" s="84" t="s">
        <v>40</v>
      </c>
      <c r="C78" s="84"/>
      <c r="D78" s="84"/>
      <c r="E78" s="84"/>
      <c r="F78" s="84"/>
      <c r="G78" s="17" t="s">
        <v>44</v>
      </c>
      <c r="H78" s="85">
        <v>0</v>
      </c>
      <c r="I78" s="86"/>
      <c r="J78" s="87"/>
    </row>
    <row r="79" spans="1:10" s="4" customFormat="1" x14ac:dyDescent="0.25">
      <c r="A79" s="17"/>
      <c r="B79" s="84" t="s">
        <v>41</v>
      </c>
      <c r="C79" s="84"/>
      <c r="D79" s="84"/>
      <c r="E79" s="84"/>
      <c r="F79" s="84"/>
      <c r="G79" s="17" t="s">
        <v>44</v>
      </c>
      <c r="H79" s="85">
        <v>0</v>
      </c>
      <c r="I79" s="86"/>
      <c r="J79" s="87"/>
    </row>
    <row r="80" spans="1:10" s="4" customFormat="1" x14ac:dyDescent="0.25">
      <c r="A80" s="17"/>
      <c r="B80" s="84" t="s">
        <v>42</v>
      </c>
      <c r="C80" s="84"/>
      <c r="D80" s="84"/>
      <c r="E80" s="84"/>
      <c r="F80" s="84"/>
      <c r="G80" s="17" t="s">
        <v>44</v>
      </c>
      <c r="H80" s="85">
        <v>0</v>
      </c>
      <c r="I80" s="86"/>
      <c r="J80" s="87"/>
    </row>
    <row r="81" spans="1:10" s="4" customFormat="1" x14ac:dyDescent="0.25">
      <c r="A81" s="17"/>
      <c r="B81" s="84" t="s">
        <v>43</v>
      </c>
      <c r="C81" s="84"/>
      <c r="D81" s="84"/>
      <c r="E81" s="84"/>
      <c r="F81" s="84"/>
      <c r="G81" s="23" t="s">
        <v>8</v>
      </c>
      <c r="H81" s="88">
        <v>0</v>
      </c>
      <c r="I81" s="89"/>
      <c r="J81" s="90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6">
    <mergeCell ref="A4:J4"/>
    <mergeCell ref="H42:I42"/>
    <mergeCell ref="H18:I18"/>
    <mergeCell ref="B9:G9"/>
    <mergeCell ref="B15:G15"/>
    <mergeCell ref="B11:G11"/>
    <mergeCell ref="B14:G14"/>
    <mergeCell ref="A26:J26"/>
    <mergeCell ref="H23:I23"/>
    <mergeCell ref="H24:I24"/>
    <mergeCell ref="H25:I25"/>
    <mergeCell ref="H22:I22"/>
    <mergeCell ref="B23:G23"/>
    <mergeCell ref="B16:G16"/>
    <mergeCell ref="H30:J30"/>
    <mergeCell ref="B21:G21"/>
    <mergeCell ref="B20:G20"/>
    <mergeCell ref="H5:I5"/>
    <mergeCell ref="H19:I19"/>
    <mergeCell ref="H15:I15"/>
    <mergeCell ref="H10:I10"/>
    <mergeCell ref="H11:I11"/>
    <mergeCell ref="H12:I12"/>
    <mergeCell ref="H13:I13"/>
    <mergeCell ref="H14:I14"/>
    <mergeCell ref="B24:G24"/>
    <mergeCell ref="B22:G22"/>
    <mergeCell ref="B25:G25"/>
    <mergeCell ref="H33:J33"/>
    <mergeCell ref="H34:J34"/>
    <mergeCell ref="H31:J31"/>
    <mergeCell ref="H32:J32"/>
    <mergeCell ref="B39:G39"/>
    <mergeCell ref="H2:J2"/>
    <mergeCell ref="B5:G5"/>
    <mergeCell ref="H21:I21"/>
    <mergeCell ref="H20:I20"/>
    <mergeCell ref="B19:G19"/>
    <mergeCell ref="B6:G6"/>
    <mergeCell ref="A8:J8"/>
    <mergeCell ref="H9:I9"/>
    <mergeCell ref="B18:G18"/>
    <mergeCell ref="B17:G17"/>
    <mergeCell ref="H6:I6"/>
    <mergeCell ref="H7:I7"/>
    <mergeCell ref="B10:G10"/>
    <mergeCell ref="B12:G12"/>
    <mergeCell ref="B13:G13"/>
    <mergeCell ref="H17:I17"/>
    <mergeCell ref="B7:G7"/>
    <mergeCell ref="H16:I16"/>
    <mergeCell ref="A27:G27"/>
    <mergeCell ref="B28:G28"/>
    <mergeCell ref="B45:F45"/>
    <mergeCell ref="B29:G29"/>
    <mergeCell ref="H39:J39"/>
    <mergeCell ref="H27:J27"/>
    <mergeCell ref="B31:G31"/>
    <mergeCell ref="H36:J36"/>
    <mergeCell ref="B32:G32"/>
    <mergeCell ref="H38:J38"/>
    <mergeCell ref="B37:G37"/>
    <mergeCell ref="B33:G33"/>
    <mergeCell ref="B36:G36"/>
    <mergeCell ref="H28:J28"/>
    <mergeCell ref="A40:G40"/>
    <mergeCell ref="H40:J40"/>
    <mergeCell ref="H35:J35"/>
    <mergeCell ref="B50:F50"/>
    <mergeCell ref="B44:F44"/>
    <mergeCell ref="H47:I47"/>
    <mergeCell ref="H50:I50"/>
    <mergeCell ref="B42:F42"/>
    <mergeCell ref="B34:G34"/>
    <mergeCell ref="H29:J29"/>
    <mergeCell ref="B30:G30"/>
    <mergeCell ref="B52:F52"/>
    <mergeCell ref="H56:I56"/>
    <mergeCell ref="B70:F70"/>
    <mergeCell ref="B59:F59"/>
    <mergeCell ref="B61:F61"/>
    <mergeCell ref="H61:I61"/>
    <mergeCell ref="B66:F66"/>
    <mergeCell ref="H66:I66"/>
    <mergeCell ref="B67:F67"/>
    <mergeCell ref="B58:F58"/>
    <mergeCell ref="H58:I58"/>
    <mergeCell ref="B35:G35"/>
    <mergeCell ref="B57:F57"/>
    <mergeCell ref="H57:I57"/>
    <mergeCell ref="H37:J37"/>
    <mergeCell ref="H48:I48"/>
    <mergeCell ref="H49:I49"/>
    <mergeCell ref="H46:I46"/>
    <mergeCell ref="B55:F55"/>
    <mergeCell ref="H55:I55"/>
    <mergeCell ref="H52:I52"/>
    <mergeCell ref="B56:F56"/>
    <mergeCell ref="A41:I41"/>
    <mergeCell ref="B49:F49"/>
    <mergeCell ref="B47:F47"/>
    <mergeCell ref="H54:I54"/>
    <mergeCell ref="B54:F54"/>
    <mergeCell ref="H45:I45"/>
    <mergeCell ref="B43:J43"/>
    <mergeCell ref="H44:I44"/>
    <mergeCell ref="B51:F51"/>
    <mergeCell ref="H51:I51"/>
    <mergeCell ref="B48:F48"/>
    <mergeCell ref="B46:F46"/>
    <mergeCell ref="B53:J53"/>
    <mergeCell ref="B81:F81"/>
    <mergeCell ref="B79:F79"/>
    <mergeCell ref="H78:J78"/>
    <mergeCell ref="H80:J80"/>
    <mergeCell ref="H81:J81"/>
    <mergeCell ref="H79:J79"/>
    <mergeCell ref="B78:F78"/>
    <mergeCell ref="B80:F80"/>
    <mergeCell ref="B38:G38"/>
    <mergeCell ref="B71:J71"/>
    <mergeCell ref="H70:I70"/>
    <mergeCell ref="H67:I67"/>
    <mergeCell ref="B65:F65"/>
    <mergeCell ref="H59:I59"/>
    <mergeCell ref="B63:F63"/>
    <mergeCell ref="B62:F62"/>
    <mergeCell ref="B68:J68"/>
    <mergeCell ref="H69:I69"/>
    <mergeCell ref="B69:F69"/>
    <mergeCell ref="H63:I63"/>
    <mergeCell ref="B60:J60"/>
    <mergeCell ref="H64:I64"/>
    <mergeCell ref="H65:I65"/>
    <mergeCell ref="H62:I62"/>
    <mergeCell ref="H73:I73"/>
    <mergeCell ref="B77:J77"/>
    <mergeCell ref="B64:F64"/>
    <mergeCell ref="B72:F72"/>
    <mergeCell ref="H72:I72"/>
    <mergeCell ref="B73:F73"/>
    <mergeCell ref="B76:F76"/>
    <mergeCell ref="H76:I76"/>
    <mergeCell ref="H74:I74"/>
    <mergeCell ref="B74:F74"/>
    <mergeCell ref="B75:J75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2025-02-03T12:52:54Z</dcterms:modified>
</cp:coreProperties>
</file>