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5360" windowHeight="6450" activeTab="1"/>
  </bookViews>
  <sheets>
    <sheet name="Форма 2.3." sheetId="3" r:id="rId1"/>
    <sheet name="Форма 2.8." sheetId="1" r:id="rId2"/>
    <sheet name="Лист1" sheetId="4" r:id="rId3"/>
  </sheets>
  <definedNames>
    <definedName name="_xlnm.Print_Area" localSheetId="2">Лист1!$A$1:$K$90</definedName>
    <definedName name="_xlnm.Print_Area" localSheetId="0">'Форма 2.3.'!$A$1:$J$20</definedName>
    <definedName name="_xlnm.Print_Area" localSheetId="1">'Форма 2.8.'!$A$1:$J$78</definedName>
  </definedNames>
  <calcPr calcId="144525"/>
</workbook>
</file>

<file path=xl/calcChain.xml><?xml version="1.0" encoding="utf-8"?>
<calcChain xmlns="http://schemas.openxmlformats.org/spreadsheetml/2006/main">
  <c r="H15" i="3" l="1"/>
  <c r="H14" i="3"/>
  <c r="H17" i="3"/>
  <c r="H9" i="3" l="1"/>
  <c r="H10" i="3"/>
  <c r="G52" i="4" l="1"/>
  <c r="I52" i="4" s="1"/>
  <c r="G51" i="4"/>
  <c r="I51" i="4" s="1"/>
  <c r="G50" i="4"/>
  <c r="I50" i="4" s="1"/>
  <c r="G49" i="4"/>
  <c r="I49" i="4" s="1"/>
  <c r="I47" i="4"/>
  <c r="G48" i="4"/>
  <c r="I48" i="4" s="1"/>
  <c r="G47" i="4"/>
  <c r="G46" i="4"/>
  <c r="I46" i="4" s="1"/>
  <c r="G45" i="4"/>
  <c r="I45" i="4" s="1"/>
  <c r="G44" i="4"/>
  <c r="I44" i="4" s="1"/>
  <c r="G43" i="4"/>
  <c r="I43" i="4" s="1"/>
  <c r="G42" i="4"/>
  <c r="I42" i="4" s="1"/>
  <c r="G41" i="4"/>
  <c r="I41" i="4" s="1"/>
  <c r="G40" i="4"/>
  <c r="I40" i="4" s="1"/>
  <c r="G39" i="4"/>
  <c r="I39" i="4" s="1"/>
  <c r="G38" i="4"/>
  <c r="I38" i="4" s="1"/>
  <c r="G37" i="4"/>
  <c r="I37" i="4"/>
  <c r="I53" i="4" l="1"/>
  <c r="H13" i="3"/>
  <c r="H16" i="3"/>
  <c r="H12" i="3"/>
  <c r="H11" i="3"/>
  <c r="J38" i="1" l="1"/>
  <c r="H18" i="3" l="1"/>
  <c r="H29" i="1"/>
  <c r="H36" i="1"/>
  <c r="H35" i="1"/>
  <c r="H34" i="1"/>
  <c r="H33" i="1"/>
  <c r="H31" i="1"/>
  <c r="H30" i="1"/>
  <c r="H28" i="1"/>
  <c r="H22" i="1"/>
  <c r="H25" i="1" s="1"/>
  <c r="H15" i="1"/>
  <c r="H12" i="1" l="1"/>
  <c r="H37" i="1"/>
  <c r="H32" i="1"/>
  <c r="H13" i="1" l="1"/>
</calcChain>
</file>

<file path=xl/sharedStrings.xml><?xml version="1.0" encoding="utf-8"?>
<sst xmlns="http://schemas.openxmlformats.org/spreadsheetml/2006/main" count="242" uniqueCount="155">
  <si>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</si>
  <si>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</si>
  <si>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</si>
  <si>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</si>
  <si>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</si>
  <si>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</si>
  <si>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</si>
  <si>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</si>
  <si>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</si>
  <si>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</si>
  <si>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</si>
  <si>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</si>
  <si>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</si>
  <si>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</si>
  <si>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</si>
  <si>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</si>
  <si>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</si>
  <si>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</si>
  <si>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</si>
  <si>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</si>
  <si>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</si>
  <si>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</si>
  <si>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</si>
  <si>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</si>
  <si>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</si>
  <si>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</si>
  <si>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</si>
  <si>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</si>
  <si>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</si>
  <si>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</si>
  <si>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</si>
  <si>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</si>
  <si>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</si>
  <si>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</si>
  <si>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</si>
  <si>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</si>
  <si>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</si>
  <si>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</si>
  <si>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</si>
  <si>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</si>
  <si>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</si>
  <si>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</si>
  <si>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</si>
  <si>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</si>
  <si>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</si>
  <si>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</si>
  <si>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</si>
  <si>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</si>
  <si>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</si>
  <si>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</si>
  <si>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</si>
  <si>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</si>
  <si>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</si>
  <si>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</si>
  <si>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</si>
  <si>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</si>
  <si>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</si>
  <si>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ул. 60 лет ВЛКСМ, д. 1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</si>
  <si>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</si>
  <si>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</si>
  <si>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</si>
  <si>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</si>
  <si>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</si>
  <si>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</si>
  <si>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</si>
  <si>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</si>
  <si>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</si>
  <si>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</si>
  <si>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</si>
  <si>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</si>
  <si>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</si>
  <si>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</si>
  <si>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</si>
  <si>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</si>
  <si>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</si>
  <si>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</si>
  <si>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</si>
  <si>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</si>
  <si>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</si>
  <si>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</si>
  <si>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</si>
  <si>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</si>
  <si>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</si>
  <si>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</si>
  <si>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</si>
  <si>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</si>
  <si>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</si>
  <si>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</si>
  <si>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</si>
  <si>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Абрамов С.В</t>
  </si>
  <si>
    <t>Генеральный  директор  ООО "ЖЭУ г. Котово""</t>
  </si>
  <si>
    <t xml:space="preserve">                                                                                            Информация о текущем ремонте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</si>
  <si>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</si>
  <si>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</si>
  <si>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 1 прибор учета</t>
  </si>
  <si>
    <t>Текущий ремонт (замена трубопровода ХВС) с 01 июля 2024 по 30 июня 2025 г</t>
  </si>
  <si>
    <t xml:space="preserve">с 01 июля 2024 по 30 июня 2025 г </t>
  </si>
  <si>
    <t>3 раза в год</t>
  </si>
  <si>
    <t>Приложение N 2</t>
  </si>
  <si>
    <t>к приказу Министерства строительства</t>
  </si>
  <si>
    <t>и жилищно-коммунального хозяйства</t>
  </si>
  <si>
    <t>Российской Федерации</t>
  </si>
  <si>
    <t>от 20 ноября 2025 г. N 728/пр</t>
  </si>
  <si>
    <t>ОТЧЕТ О ДЕЯТЕЛЬНОСТИ ПО УПРАВЛЕНИЮ МНОГОКВАРТИРНЫМ ДОМОМ</t>
  </si>
  <si>
    <t xml:space="preserve">Отчет о деятельности по управлению многоквартирным домом по адресу:     </t>
  </si>
  <si>
    <t>Общество с ограниченной ответственностью "Жилищно-эксплуатационное управление г.Котово"</t>
  </si>
  <si>
    <t>(полное наименование лица, осуществляющего управление многоквартирным домом)</t>
  </si>
  <si>
    <t>(адрес места приема населения лицом, осуществляющим управление многоквартирного домом, по вопросам отчета)</t>
  </si>
  <si>
    <t>(основной государственный регистрационный номер/идентификационный номер налогоплательщика)</t>
  </si>
  <si>
    <t>Лицо, уполномоченное давать разъяснения по отчету: _________________________________________________________________________</t>
  </si>
  <si>
    <t>(фамилия, имя, отчество (при наличии), должность)</t>
  </si>
  <si>
    <t>(номер телефона, адрес электронной почты (при наличии) лица, уполномоченного давать разъяснения по отчету)</t>
  </si>
  <si>
    <t>Дата размещения отчета: "__" ______________ ____ г.</t>
  </si>
  <si>
    <t>1. 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</si>
  <si>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№ п/п</t>
  </si>
  <si>
    <t>Наименование работы (услуги)</t>
  </si>
  <si>
    <t>Единица измерения работы (услуги)</t>
  </si>
  <si>
    <t>Цена (стоимость) единицы работы (услуги)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</si>
  <si>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</si>
  <si>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</si>
  <si>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</si>
  <si>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 (произведение граф 4 и 5)</t>
  </si>
  <si>
    <t>Количество единиц работы (оказаннойц услуги)</t>
  </si>
  <si>
    <t>Стоимость работы (оказанной услуги), руб. (произведение граф 4 и 7)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</si>
  <si>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</si>
  <si>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 xml:space="preserve"> Остаток (перерасход (сальдо) денежных средств на финансирование текущего ремонта на 1 января отчетного периода: __________ руб.</t>
  </si>
  <si>
    <t xml:space="preserve">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________ руб.</t>
  </si>
  <si>
    <t xml:space="preserve"> Стоимость работ по текущему ремонту, выполненных за отчетный период: ________ руб.</t>
  </si>
  <si>
    <t xml:space="preserve"> Остаток (перерасход (сальдо) денежных средств на финансирование текущего ремонта на 31 декабря отчетного периода: _______ руб.</t>
  </si>
  <si>
    <t>Основание проведения работы</t>
  </si>
  <si>
    <t>Стоимость работы по текущему ремонту общего имущества,руб.</t>
  </si>
  <si>
    <t>3. Стоимость услуг по управлению многоквартирным домом, оказанных за отчетный период: __________ руб.</t>
  </si>
  <si>
    <t>4. 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</si>
  <si>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</si>
  <si>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</si>
  <si>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 xml:space="preserve"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
</t>
  </si>
  <si>
    <t xml:space="preserve"> Волгоградская область г.Котово ул.60 лет ВЛКСМ дом 1</t>
  </si>
  <si>
    <t>за 2025 год</t>
  </si>
  <si>
    <t>Волгоградская область г.Котово ул.Чапаева д.7/1</t>
  </si>
  <si>
    <t>экономист Дворникова Олеся Павловна</t>
  </si>
  <si>
    <t>8844554-58-86, oooargon@yandex.ru</t>
  </si>
  <si>
    <t xml:space="preserve"> </t>
  </si>
  <si>
    <t>Итого:</t>
  </si>
  <si>
    <t>Текущий ремонт (замена трубопровода ХВС)</t>
  </si>
  <si>
    <t>протокол № 1 от 09.06.2024г</t>
  </si>
  <si>
    <t>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1671,5 м2</t>
  </si>
  <si>
    <t>5. 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</si>
  <si>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Вид платежа</t>
  </si>
  <si>
    <t>Задолженность на начало отчетного периода, руб.</t>
  </si>
  <si>
    <t>Размер начисленных средств, руб.</t>
  </si>
  <si>
    <t>Задолженность на 1 января периода, следующего за отчетным</t>
  </si>
  <si>
    <t>ИТОГО</t>
  </si>
  <si>
    <t>Платежи собственников помещений в многоквартирном доме</t>
  </si>
  <si>
    <t>Платежи нанимателей помещений в многоквартирном доме</t>
  </si>
  <si>
    <t>Размер поступивших средств,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</si>
</sst>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8"/>
      <name val="Calibri"/>
      <family val="2"/>
    </font>
    <font>
      <b/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0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6" fillId="0" borderId="0"/>
    <xf numFmtId="0" fontId="1" fillId="0" borderId="0"/>
  </cellStyleXfs>
  <cellXfs count="20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/>
    <xf numFmtId="0" fontId="7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/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0" fontId="1" fillId="0" borderId="0" xfId="3"/>
    <xf numFmtId="0" fontId="30" fillId="0" borderId="0" xfId="3" applyFont="1"/>
    <xf numFmtId="0" fontId="31" fillId="0" borderId="0" xfId="3" applyFont="1"/>
    <xf numFmtId="0" fontId="29" fillId="0" borderId="7" xfId="3" applyFont="1" applyBorder="1" applyAlignment="1">
      <alignment horizontal="left"/>
    </xf>
    <xf numFmtId="0" fontId="29" fillId="0" borderId="7" xfId="3" applyFont="1" applyBorder="1"/>
    <xf numFmtId="0" fontId="29" fillId="0" borderId="0" xfId="3" applyFont="1"/>
    <xf numFmtId="0" fontId="28" fillId="0" borderId="0" xfId="3" applyFont="1"/>
    <xf numFmtId="0" fontId="33" fillId="0" borderId="0" xfId="3" applyFont="1" applyBorder="1"/>
    <xf numFmtId="0" fontId="29" fillId="0" borderId="5" xfId="3" applyFont="1" applyBorder="1" applyAlignment="1">
      <alignment horizontal="center" vertical="center"/>
    </xf>
    <xf numFmtId="0" fontId="29" fillId="0" borderId="8" xfId="3" applyFont="1" applyBorder="1"/>
    <xf numFmtId="0" fontId="29" fillId="0" borderId="0" xfId="3" applyFont="1" applyBorder="1"/>
    <xf numFmtId="0" fontId="33" fillId="0" borderId="0" xfId="3" applyFont="1"/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4" fontId="29" fillId="0" borderId="3" xfId="3" applyNumberFormat="1" applyFont="1" applyBorder="1" applyAlignment="1">
      <alignment horizontal="right" vertical="center"/>
    </xf>
    <xf numFmtId="0" fontId="29" fillId="0" borderId="1" xfId="3" applyFont="1" applyBorder="1" applyAlignment="1">
      <alignment horizontal="right" vertical="center"/>
    </xf>
    <xf numFmtId="4" fontId="29" fillId="0" borderId="3" xfId="3" applyNumberFormat="1" applyFont="1" applyBorder="1" applyAlignment="1">
      <alignment horizontal="right"/>
    </xf>
    <xf numFmtId="4" fontId="29" fillId="0" borderId="3" xfId="3" applyNumberFormat="1" applyFont="1" applyBorder="1"/>
    <xf numFmtId="0" fontId="29" fillId="0" borderId="1" xfId="3" applyFont="1" applyBorder="1"/>
    <xf numFmtId="0" fontId="29" fillId="0" borderId="9" xfId="3" applyFont="1" applyBorder="1"/>
    <xf numFmtId="4" fontId="29" fillId="0" borderId="9" xfId="3" applyNumberFormat="1" applyFont="1" applyBorder="1"/>
    <xf numFmtId="0" fontId="29" fillId="0" borderId="1" xfId="3" applyFont="1" applyBorder="1" applyAlignment="1">
      <alignment wrapText="1"/>
    </xf>
    <xf numFmtId="0" fontId="0" fillId="0" borderId="0" xfId="0" applyAlignment="1"/>
    <xf numFmtId="0" fontId="28" fillId="0" borderId="6" xfId="3" applyFont="1" applyBorder="1"/>
    <xf numFmtId="0" fontId="28" fillId="0" borderId="1" xfId="3" applyFont="1" applyBorder="1"/>
    <xf numFmtId="4" fontId="29" fillId="0" borderId="9" xfId="3" applyNumberFormat="1" applyFont="1" applyBorder="1" applyAlignment="1">
      <alignment horizontal="right" vertical="center"/>
    </xf>
    <xf numFmtId="4" fontId="29" fillId="0" borderId="9" xfId="3" applyNumberFormat="1" applyFont="1" applyBorder="1" applyAlignment="1">
      <alignment horizontal="right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left" wrapText="1"/>
    </xf>
    <xf numFmtId="0" fontId="6" fillId="0" borderId="5" xfId="1" applyNumberFormat="1" applyFont="1" applyBorder="1" applyAlignment="1">
      <alignment horizontal="left" wrapText="1"/>
    </xf>
    <xf numFmtId="0" fontId="6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/>
    </xf>
    <xf numFmtId="49" fontId="2" fillId="0" borderId="1" xfId="0" applyNumberFormat="1" applyFont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/>
    </xf>
    <xf numFmtId="4" fontId="23" fillId="0" borderId="3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justify" vertical="center"/>
    </xf>
    <xf numFmtId="0" fontId="17" fillId="0" borderId="5" xfId="0" applyFont="1" applyFill="1" applyBorder="1" applyAlignment="1">
      <alignment horizontal="justify" vertical="center"/>
    </xf>
    <xf numFmtId="0" fontId="17" fillId="0" borderId="3" xfId="0" applyFont="1" applyFill="1" applyBorder="1" applyAlignment="1">
      <alignment horizontal="justify" vertical="center"/>
    </xf>
    <xf numFmtId="0" fontId="6" fillId="0" borderId="1" xfId="1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/>
    </xf>
    <xf numFmtId="0" fontId="2" fillId="0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justify"/>
    </xf>
    <xf numFmtId="0" fontId="17" fillId="0" borderId="1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9" fillId="0" borderId="2" xfId="3" applyFont="1" applyBorder="1" applyAlignment="1">
      <alignment wrapText="1"/>
    </xf>
    <xf numFmtId="0" fontId="30" fillId="0" borderId="6" xfId="0" applyFont="1" applyBorder="1" applyAlignment="1">
      <alignment wrapText="1"/>
    </xf>
    <xf numFmtId="0" fontId="29" fillId="0" borderId="4" xfId="3" applyFont="1" applyBorder="1" applyAlignment="1"/>
    <xf numFmtId="0" fontId="0" fillId="0" borderId="3" xfId="0" applyFont="1" applyBorder="1" applyAlignment="1"/>
    <xf numFmtId="0" fontId="0" fillId="0" borderId="3" xfId="0" applyBorder="1" applyAlignment="1"/>
    <xf numFmtId="0" fontId="28" fillId="0" borderId="0" xfId="3" applyFont="1" applyAlignment="1">
      <alignment wrapText="1"/>
    </xf>
    <xf numFmtId="0" fontId="0" fillId="0" borderId="0" xfId="0" applyAlignment="1">
      <alignment wrapText="1"/>
    </xf>
    <xf numFmtId="0" fontId="29" fillId="0" borderId="2" xfId="3" applyFont="1" applyBorder="1" applyAlignment="1">
      <alignment horizontal="center" vertical="center"/>
    </xf>
    <xf numFmtId="0" fontId="29" fillId="0" borderId="6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29" fillId="0" borderId="6" xfId="3" applyFont="1" applyBorder="1" applyAlignment="1">
      <alignment horizontal="center" vertical="center" wrapText="1"/>
    </xf>
    <xf numFmtId="0" fontId="29" fillId="0" borderId="0" xfId="3" applyFont="1" applyAlignment="1">
      <alignment wrapText="1"/>
    </xf>
    <xf numFmtId="0" fontId="29" fillId="0" borderId="2" xfId="3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2" xfId="3" applyFont="1" applyBorder="1" applyAlignment="1">
      <alignment horizontal="right" vertical="center"/>
    </xf>
    <xf numFmtId="0" fontId="29" fillId="0" borderId="6" xfId="0" applyFont="1" applyBorder="1" applyAlignment="1">
      <alignment horizontal="right" vertical="center"/>
    </xf>
    <xf numFmtId="0" fontId="29" fillId="0" borderId="6" xfId="0" applyFont="1" applyBorder="1" applyAlignment="1"/>
    <xf numFmtId="0" fontId="32" fillId="0" borderId="0" xfId="3" applyFont="1" applyAlignment="1">
      <alignment horizontal="center" vertical="center"/>
    </xf>
    <xf numFmtId="0" fontId="29" fillId="0" borderId="0" xfId="3" applyFont="1" applyAlignment="1"/>
    <xf numFmtId="0" fontId="29" fillId="0" borderId="4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2" xfId="3" applyFont="1" applyBorder="1" applyAlignment="1"/>
    <xf numFmtId="0" fontId="29" fillId="0" borderId="2" xfId="3" applyFont="1" applyBorder="1" applyAlignment="1">
      <alignment horizontal="left" vertical="center" wrapText="1"/>
    </xf>
    <xf numFmtId="0" fontId="0" fillId="0" borderId="0" xfId="0" applyAlignment="1"/>
    <xf numFmtId="0" fontId="29" fillId="0" borderId="5" xfId="0" applyFont="1" applyBorder="1" applyAlignment="1"/>
    <xf numFmtId="0" fontId="29" fillId="0" borderId="3" xfId="0" applyFont="1" applyBorder="1" applyAlignment="1"/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view="pageBreakPreview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90" t="s">
        <v>47</v>
      </c>
      <c r="B1" s="90"/>
      <c r="C1" s="90"/>
      <c r="D1" s="90"/>
      <c r="E1" s="90"/>
      <c r="F1" s="90"/>
      <c r="G1" s="90"/>
      <c r="H1" s="90"/>
      <c r="I1" s="90"/>
      <c r="J1" s="90"/>
    </row>
    <row r="2" spans="1:20" ht="24.6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20" s="26" customFormat="1" ht="15" customHeight="1" x14ac:dyDescent="0.25">
      <c r="G3" s="20" t="s">
        <v>30</v>
      </c>
      <c r="H3" s="88" t="s">
        <v>57</v>
      </c>
      <c r="I3" s="89"/>
      <c r="J3" s="8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91" t="s">
        <v>48</v>
      </c>
      <c r="B5" s="92"/>
      <c r="C5" s="92"/>
      <c r="D5" s="92"/>
      <c r="E5" s="92"/>
      <c r="F5" s="92"/>
      <c r="G5" s="92"/>
      <c r="H5" s="92"/>
      <c r="I5" s="92"/>
      <c r="J5" s="93"/>
    </row>
    <row r="6" spans="1:20" s="30" customFormat="1" ht="21.6" customHeight="1" x14ac:dyDescent="0.25">
      <c r="A6" s="29">
        <v>1</v>
      </c>
      <c r="B6" s="94" t="s">
        <v>2</v>
      </c>
      <c r="C6" s="95"/>
      <c r="D6" s="95"/>
      <c r="E6" s="95"/>
      <c r="F6" s="95"/>
      <c r="G6" s="96"/>
      <c r="H6" s="97">
        <v>46023</v>
      </c>
      <c r="I6" s="98"/>
      <c r="J6" s="18" t="s">
        <v>3</v>
      </c>
    </row>
    <row r="7" spans="1:20" s="12" customFormat="1" ht="33.6" customHeight="1" x14ac:dyDescent="0.25">
      <c r="A7" s="79" t="s">
        <v>49</v>
      </c>
      <c r="B7" s="80"/>
      <c r="C7" s="80"/>
      <c r="D7" s="80"/>
      <c r="E7" s="80"/>
      <c r="F7" s="80"/>
      <c r="G7" s="80"/>
      <c r="H7" s="80"/>
      <c r="I7" s="80"/>
      <c r="J7" s="81"/>
    </row>
    <row r="8" spans="1:20" s="32" customFormat="1" ht="40.9" customHeight="1" x14ac:dyDescent="0.25">
      <c r="A8" s="99" t="s">
        <v>25</v>
      </c>
      <c r="B8" s="99"/>
      <c r="C8" s="99"/>
      <c r="D8" s="99"/>
      <c r="E8" s="99"/>
      <c r="F8" s="99"/>
      <c r="G8" s="99"/>
      <c r="H8" s="100" t="s">
        <v>26</v>
      </c>
      <c r="I8" s="100"/>
      <c r="J8" s="10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82" t="s">
        <v>59</v>
      </c>
      <c r="C9" s="83"/>
      <c r="D9" s="83"/>
      <c r="E9" s="83"/>
      <c r="F9" s="83"/>
      <c r="G9" s="84"/>
      <c r="H9" s="85">
        <f>(1.45*1671.5*6)+(0.828*1671.5*6)</f>
        <v>22846.061999999998</v>
      </c>
      <c r="I9" s="86"/>
      <c r="J9" s="87"/>
      <c r="Q9" s="4"/>
      <c r="R9" s="4"/>
      <c r="S9" s="4"/>
      <c r="T9" s="4"/>
    </row>
    <row r="10" spans="1:20" ht="36.75" customHeight="1" x14ac:dyDescent="0.25">
      <c r="A10" s="9">
        <v>2</v>
      </c>
      <c r="B10" s="82" t="s">
        <v>52</v>
      </c>
      <c r="C10" s="83"/>
      <c r="D10" s="83"/>
      <c r="E10" s="83"/>
      <c r="F10" s="83"/>
      <c r="G10" s="84"/>
      <c r="H10" s="85">
        <f>(5.26*1671.5*6)+(5.792*1671.5*6)</f>
        <v>110840.508</v>
      </c>
      <c r="I10" s="86"/>
      <c r="J10" s="87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82" t="s">
        <v>51</v>
      </c>
      <c r="C11" s="83"/>
      <c r="D11" s="83"/>
      <c r="E11" s="83"/>
      <c r="F11" s="83"/>
      <c r="G11" s="84"/>
      <c r="H11" s="85">
        <f>(0.58*1671.5*6)+(0.59*1671.5*6)</f>
        <v>11733.93</v>
      </c>
      <c r="I11" s="86"/>
      <c r="J11" s="87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82" t="s">
        <v>60</v>
      </c>
      <c r="C12" s="83"/>
      <c r="D12" s="83"/>
      <c r="E12" s="83"/>
      <c r="F12" s="83"/>
      <c r="G12" s="84"/>
      <c r="H12" s="85">
        <f>(2.24*1671.5*6)+(2.46*1671.5*6)</f>
        <v>47136.3</v>
      </c>
      <c r="I12" s="86"/>
      <c r="J12" s="87"/>
      <c r="Q12" s="4"/>
      <c r="R12" s="4"/>
      <c r="S12" s="4"/>
      <c r="T12" s="4"/>
    </row>
    <row r="13" spans="1:20" ht="36.75" customHeight="1" x14ac:dyDescent="0.25">
      <c r="A13" s="9">
        <v>5</v>
      </c>
      <c r="B13" s="82" t="s">
        <v>61</v>
      </c>
      <c r="C13" s="83"/>
      <c r="D13" s="83"/>
      <c r="E13" s="83"/>
      <c r="F13" s="83"/>
      <c r="G13" s="84"/>
      <c r="H13" s="85">
        <f>(1.93*1671.5*6)+(2.75*1671.5*6)</f>
        <v>46935.72</v>
      </c>
      <c r="I13" s="86"/>
      <c r="J13" s="87"/>
      <c r="Q13" s="4"/>
      <c r="R13" s="4"/>
      <c r="S13" s="4"/>
      <c r="T13" s="4"/>
    </row>
    <row r="14" spans="1:20" ht="22.9" customHeight="1" x14ac:dyDescent="0.25">
      <c r="A14" s="9">
        <v>7</v>
      </c>
      <c r="B14" s="82" t="s">
        <v>58</v>
      </c>
      <c r="C14" s="83"/>
      <c r="D14" s="83"/>
      <c r="E14" s="83"/>
      <c r="F14" s="83"/>
      <c r="G14" s="84"/>
      <c r="H14" s="85">
        <f>(4.85*1671.5*6)+(5.1*1671.5*6)+15270.5</f>
        <v>115059.04999999999</v>
      </c>
      <c r="I14" s="86"/>
      <c r="J14" s="87"/>
      <c r="Q14" s="4"/>
      <c r="R14" s="4"/>
      <c r="S14" s="4"/>
      <c r="T14" s="4"/>
    </row>
    <row r="15" spans="1:20" ht="22.9" customHeight="1" x14ac:dyDescent="0.25">
      <c r="A15" s="9">
        <v>8</v>
      </c>
      <c r="B15" s="82" t="s">
        <v>53</v>
      </c>
      <c r="C15" s="83"/>
      <c r="D15" s="83"/>
      <c r="E15" s="83"/>
      <c r="F15" s="83"/>
      <c r="G15" s="84"/>
      <c r="H15" s="85">
        <f>(4.46*1671.5*6)+(4.88*1671.5*6)+15000</f>
        <v>108670.86000000002</v>
      </c>
      <c r="I15" s="86"/>
      <c r="J15" s="87"/>
      <c r="Q15" s="4"/>
      <c r="R15" s="4"/>
      <c r="S15" s="4"/>
      <c r="T15" s="4"/>
    </row>
    <row r="16" spans="1:20" ht="27.6" customHeight="1" x14ac:dyDescent="0.25">
      <c r="A16" s="9">
        <v>9</v>
      </c>
      <c r="B16" s="101" t="s">
        <v>63</v>
      </c>
      <c r="C16" s="101"/>
      <c r="D16" s="101"/>
      <c r="E16" s="101"/>
      <c r="F16" s="101"/>
      <c r="G16" s="101"/>
      <c r="H16" s="85">
        <f>(0.73*1671.5*6)+(1.15*1671.5*6)</f>
        <v>18854.519999999997</v>
      </c>
      <c r="I16" s="86"/>
      <c r="J16" s="87"/>
      <c r="R16" s="4"/>
      <c r="S16" s="4"/>
      <c r="T16" s="4"/>
    </row>
    <row r="17" spans="1:20" ht="27.6" customHeight="1" x14ac:dyDescent="0.25">
      <c r="A17" s="9">
        <v>10</v>
      </c>
      <c r="B17" s="101" t="s">
        <v>62</v>
      </c>
      <c r="C17" s="101"/>
      <c r="D17" s="101"/>
      <c r="E17" s="101"/>
      <c r="F17" s="101"/>
      <c r="G17" s="101"/>
      <c r="H17" s="108">
        <f>4503.45+74234.78</f>
        <v>78738.23</v>
      </c>
      <c r="I17" s="108"/>
      <c r="J17" s="108"/>
      <c r="R17" s="4"/>
      <c r="S17" s="4"/>
      <c r="T17" s="4"/>
    </row>
    <row r="18" spans="1:20" s="34" customFormat="1" ht="22.9" customHeight="1" x14ac:dyDescent="0.25">
      <c r="A18" s="102" t="s">
        <v>50</v>
      </c>
      <c r="B18" s="103"/>
      <c r="C18" s="103"/>
      <c r="D18" s="103"/>
      <c r="E18" s="103"/>
      <c r="F18" s="103"/>
      <c r="G18" s="104"/>
      <c r="H18" s="105">
        <f>SUM(H9:J17)</f>
        <v>560815.17999999993</v>
      </c>
      <c r="I18" s="106"/>
      <c r="J18" s="107"/>
    </row>
    <row r="20" spans="1:20" x14ac:dyDescent="0.25">
      <c r="G20" s="3"/>
    </row>
    <row r="27" spans="1:20" x14ac:dyDescent="0.25">
      <c r="G27" s="3"/>
      <c r="H27" s="3"/>
      <c r="I27" s="3"/>
      <c r="J27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3" spans="7:10" x14ac:dyDescent="0.25">
      <c r="G133" s="3"/>
      <c r="H133" s="3"/>
      <c r="I133" s="3"/>
      <c r="J133" s="3"/>
    </row>
  </sheetData>
  <mergeCells count="28">
    <mergeCell ref="A18:G18"/>
    <mergeCell ref="H18:J18"/>
    <mergeCell ref="B13:G13"/>
    <mergeCell ref="H13:J13"/>
    <mergeCell ref="B15:G15"/>
    <mergeCell ref="H15:J15"/>
    <mergeCell ref="B14:G14"/>
    <mergeCell ref="H14:J14"/>
    <mergeCell ref="B17:G17"/>
    <mergeCell ref="H17:J17"/>
    <mergeCell ref="B10:G10"/>
    <mergeCell ref="H10:J10"/>
    <mergeCell ref="B16:G16"/>
    <mergeCell ref="H16:J16"/>
    <mergeCell ref="B12:G12"/>
    <mergeCell ref="H12:J12"/>
    <mergeCell ref="B11:G11"/>
    <mergeCell ref="H11:J11"/>
    <mergeCell ref="A7:J7"/>
    <mergeCell ref="B9:G9"/>
    <mergeCell ref="H9:J9"/>
    <mergeCell ref="H3:J3"/>
    <mergeCell ref="A1:J2"/>
    <mergeCell ref="A5:J5"/>
    <mergeCell ref="B6:G6"/>
    <mergeCell ref="H6:I6"/>
    <mergeCell ref="A8:G8"/>
    <mergeCell ref="H8:J8"/>
  </mergeCells>
  <phoneticPr fontId="2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view="pageBreakPreview" topLeftCell="A56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1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8" t="s">
        <v>57</v>
      </c>
      <c r="I2" s="89"/>
      <c r="J2" s="89"/>
    </row>
    <row r="3" spans="1:10" x14ac:dyDescent="0.25">
      <c r="A3" s="5"/>
      <c r="J3" s="7"/>
    </row>
    <row r="4" spans="1:10" s="12" customFormat="1" ht="16.5" x14ac:dyDescent="0.25">
      <c r="A4" s="91" t="s">
        <v>1</v>
      </c>
      <c r="B4" s="92"/>
      <c r="C4" s="92"/>
      <c r="D4" s="92"/>
      <c r="E4" s="92"/>
      <c r="F4" s="92"/>
      <c r="G4" s="92"/>
      <c r="H4" s="92"/>
      <c r="I4" s="92"/>
      <c r="J4" s="93"/>
    </row>
    <row r="5" spans="1:10" x14ac:dyDescent="0.25">
      <c r="A5" s="1">
        <v>1</v>
      </c>
      <c r="B5" s="120" t="s">
        <v>2</v>
      </c>
      <c r="C5" s="121"/>
      <c r="D5" s="121"/>
      <c r="E5" s="121"/>
      <c r="F5" s="121"/>
      <c r="G5" s="122"/>
      <c r="H5" s="97">
        <v>46023</v>
      </c>
      <c r="I5" s="98"/>
      <c r="J5" s="24" t="s">
        <v>3</v>
      </c>
    </row>
    <row r="6" spans="1:10" x14ac:dyDescent="0.25">
      <c r="A6" s="1">
        <v>2</v>
      </c>
      <c r="B6" s="120" t="s">
        <v>4</v>
      </c>
      <c r="C6" s="121"/>
      <c r="D6" s="121"/>
      <c r="E6" s="121"/>
      <c r="F6" s="121"/>
      <c r="G6" s="122"/>
      <c r="H6" s="97">
        <v>45658</v>
      </c>
      <c r="I6" s="98"/>
      <c r="J6" s="24" t="s">
        <v>3</v>
      </c>
    </row>
    <row r="7" spans="1:10" x14ac:dyDescent="0.25">
      <c r="A7" s="10">
        <v>3</v>
      </c>
      <c r="B7" s="120" t="s">
        <v>5</v>
      </c>
      <c r="C7" s="121"/>
      <c r="D7" s="121"/>
      <c r="E7" s="121"/>
      <c r="F7" s="121"/>
      <c r="G7" s="122"/>
      <c r="H7" s="97">
        <v>46022</v>
      </c>
      <c r="I7" s="98"/>
      <c r="J7" s="24" t="s">
        <v>3</v>
      </c>
    </row>
    <row r="8" spans="1:10" s="12" customFormat="1" ht="16.5" x14ac:dyDescent="0.25">
      <c r="A8" s="79" t="s">
        <v>6</v>
      </c>
      <c r="B8" s="80"/>
      <c r="C8" s="80"/>
      <c r="D8" s="80"/>
      <c r="E8" s="80"/>
      <c r="F8" s="80"/>
      <c r="G8" s="80"/>
      <c r="H8" s="80"/>
      <c r="I8" s="80"/>
      <c r="J8" s="81"/>
    </row>
    <row r="9" spans="1:10" x14ac:dyDescent="0.25">
      <c r="A9" s="1">
        <v>4</v>
      </c>
      <c r="B9" s="120" t="s">
        <v>7</v>
      </c>
      <c r="C9" s="121"/>
      <c r="D9" s="121"/>
      <c r="E9" s="121"/>
      <c r="F9" s="121"/>
      <c r="G9" s="122"/>
      <c r="H9" s="125"/>
      <c r="I9" s="125"/>
      <c r="J9" s="23" t="s">
        <v>8</v>
      </c>
    </row>
    <row r="10" spans="1:10" x14ac:dyDescent="0.25">
      <c r="A10" s="1">
        <v>5</v>
      </c>
      <c r="B10" s="130" t="s">
        <v>9</v>
      </c>
      <c r="C10" s="130"/>
      <c r="D10" s="130"/>
      <c r="E10" s="130"/>
      <c r="F10" s="130"/>
      <c r="G10" s="130"/>
      <c r="H10" s="125"/>
      <c r="I10" s="125"/>
      <c r="J10" s="8" t="s">
        <v>8</v>
      </c>
    </row>
    <row r="11" spans="1:10" x14ac:dyDescent="0.25">
      <c r="A11" s="1">
        <v>6</v>
      </c>
      <c r="B11" s="130" t="s">
        <v>10</v>
      </c>
      <c r="C11" s="130"/>
      <c r="D11" s="130"/>
      <c r="E11" s="130"/>
      <c r="F11" s="130"/>
      <c r="G11" s="130"/>
      <c r="H11" s="127">
        <v>188396.25</v>
      </c>
      <c r="I11" s="128"/>
      <c r="J11" s="8" t="s">
        <v>8</v>
      </c>
    </row>
    <row r="12" spans="1:10" x14ac:dyDescent="0.25">
      <c r="A12" s="2">
        <v>7</v>
      </c>
      <c r="B12" s="126" t="s">
        <v>11</v>
      </c>
      <c r="C12" s="126"/>
      <c r="D12" s="126"/>
      <c r="E12" s="126"/>
      <c r="F12" s="126"/>
      <c r="G12" s="126"/>
      <c r="H12" s="129">
        <f>'Форма 2.3.'!H18:J18</f>
        <v>560815.17999999993</v>
      </c>
      <c r="I12" s="123"/>
      <c r="J12" s="24" t="s">
        <v>8</v>
      </c>
    </row>
    <row r="13" spans="1:10" x14ac:dyDescent="0.25">
      <c r="A13" s="1">
        <v>8</v>
      </c>
      <c r="B13" s="118" t="s">
        <v>12</v>
      </c>
      <c r="C13" s="118"/>
      <c r="D13" s="118"/>
      <c r="E13" s="118"/>
      <c r="F13" s="118"/>
      <c r="G13" s="118"/>
      <c r="H13" s="119">
        <f>H12-H14-H15</f>
        <v>338915.50999999989</v>
      </c>
      <c r="I13" s="119"/>
      <c r="J13" s="8" t="s">
        <v>8</v>
      </c>
    </row>
    <row r="14" spans="1:10" x14ac:dyDescent="0.25">
      <c r="A14" s="1">
        <v>9</v>
      </c>
      <c r="B14" s="118" t="s">
        <v>13</v>
      </c>
      <c r="C14" s="118"/>
      <c r="D14" s="118"/>
      <c r="E14" s="118"/>
      <c r="F14" s="118"/>
      <c r="G14" s="118"/>
      <c r="H14" s="119">
        <v>113228.81</v>
      </c>
      <c r="I14" s="119"/>
      <c r="J14" s="8" t="s">
        <v>8</v>
      </c>
    </row>
    <row r="15" spans="1:10" x14ac:dyDescent="0.25">
      <c r="A15" s="1">
        <v>10</v>
      </c>
      <c r="B15" s="118" t="s">
        <v>14</v>
      </c>
      <c r="C15" s="118"/>
      <c r="D15" s="118"/>
      <c r="E15" s="118"/>
      <c r="F15" s="118"/>
      <c r="G15" s="118"/>
      <c r="H15" s="119">
        <f>'Форма 2.3.'!H15:J15</f>
        <v>108670.86000000002</v>
      </c>
      <c r="I15" s="119"/>
      <c r="J15" s="8" t="s">
        <v>8</v>
      </c>
    </row>
    <row r="16" spans="1:10" x14ac:dyDescent="0.25">
      <c r="A16" s="2">
        <v>11</v>
      </c>
      <c r="B16" s="126" t="s">
        <v>15</v>
      </c>
      <c r="C16" s="126"/>
      <c r="D16" s="126"/>
      <c r="E16" s="126"/>
      <c r="F16" s="126"/>
      <c r="G16" s="126"/>
      <c r="H16" s="124"/>
      <c r="I16" s="124"/>
      <c r="J16" s="24" t="s">
        <v>8</v>
      </c>
    </row>
    <row r="17" spans="1:10" x14ac:dyDescent="0.25">
      <c r="A17" s="1">
        <v>12</v>
      </c>
      <c r="B17" s="118" t="s">
        <v>16</v>
      </c>
      <c r="C17" s="118"/>
      <c r="D17" s="118"/>
      <c r="E17" s="118"/>
      <c r="F17" s="118"/>
      <c r="G17" s="118"/>
      <c r="H17" s="131">
        <v>483079.34</v>
      </c>
      <c r="I17" s="131"/>
      <c r="J17" s="8" t="s">
        <v>8</v>
      </c>
    </row>
    <row r="18" spans="1:10" x14ac:dyDescent="0.25">
      <c r="A18" s="1">
        <v>13</v>
      </c>
      <c r="B18" s="118" t="s">
        <v>17</v>
      </c>
      <c r="C18" s="118"/>
      <c r="D18" s="118"/>
      <c r="E18" s="118"/>
      <c r="F18" s="118"/>
      <c r="G18" s="118"/>
      <c r="H18" s="125"/>
      <c r="I18" s="125"/>
      <c r="J18" s="8" t="s">
        <v>8</v>
      </c>
    </row>
    <row r="19" spans="1:10" x14ac:dyDescent="0.25">
      <c r="A19" s="1">
        <v>14</v>
      </c>
      <c r="B19" s="118" t="s">
        <v>18</v>
      </c>
      <c r="C19" s="118"/>
      <c r="D19" s="118"/>
      <c r="E19" s="118"/>
      <c r="F19" s="118"/>
      <c r="G19" s="118"/>
      <c r="H19" s="125"/>
      <c r="I19" s="125"/>
      <c r="J19" s="8" t="s">
        <v>8</v>
      </c>
    </row>
    <row r="20" spans="1:10" x14ac:dyDescent="0.25">
      <c r="A20" s="1">
        <v>15</v>
      </c>
      <c r="B20" s="118" t="s">
        <v>19</v>
      </c>
      <c r="C20" s="118"/>
      <c r="D20" s="118"/>
      <c r="E20" s="118"/>
      <c r="F20" s="118"/>
      <c r="G20" s="118"/>
      <c r="H20" s="125"/>
      <c r="I20" s="125"/>
      <c r="J20" s="8" t="s">
        <v>8</v>
      </c>
    </row>
    <row r="21" spans="1:10" x14ac:dyDescent="0.25">
      <c r="A21" s="1">
        <v>16</v>
      </c>
      <c r="B21" s="118" t="s">
        <v>20</v>
      </c>
      <c r="C21" s="118"/>
      <c r="D21" s="118"/>
      <c r="E21" s="118"/>
      <c r="F21" s="118"/>
      <c r="G21" s="118"/>
      <c r="H21" s="125"/>
      <c r="I21" s="125"/>
      <c r="J21" s="8" t="s">
        <v>8</v>
      </c>
    </row>
    <row r="22" spans="1:10" x14ac:dyDescent="0.25">
      <c r="A22" s="2">
        <v>17</v>
      </c>
      <c r="B22" s="126" t="s">
        <v>21</v>
      </c>
      <c r="C22" s="126"/>
      <c r="D22" s="126"/>
      <c r="E22" s="126"/>
      <c r="F22" s="126"/>
      <c r="G22" s="126"/>
      <c r="H22" s="123">
        <f>H17</f>
        <v>483079.34</v>
      </c>
      <c r="I22" s="123"/>
      <c r="J22" s="24" t="s">
        <v>8</v>
      </c>
    </row>
    <row r="23" spans="1:10" x14ac:dyDescent="0.25">
      <c r="A23" s="1">
        <v>18</v>
      </c>
      <c r="B23" s="130" t="s">
        <v>22</v>
      </c>
      <c r="C23" s="130"/>
      <c r="D23" s="130"/>
      <c r="E23" s="130"/>
      <c r="F23" s="130"/>
      <c r="G23" s="130"/>
      <c r="H23" s="125"/>
      <c r="I23" s="125"/>
      <c r="J23" s="8" t="s">
        <v>8</v>
      </c>
    </row>
    <row r="24" spans="1:10" x14ac:dyDescent="0.25">
      <c r="A24" s="1">
        <v>19</v>
      </c>
      <c r="B24" s="130" t="s">
        <v>23</v>
      </c>
      <c r="C24" s="130"/>
      <c r="D24" s="130"/>
      <c r="E24" s="130"/>
      <c r="F24" s="130"/>
      <c r="G24" s="130"/>
      <c r="H24" s="132"/>
      <c r="I24" s="125"/>
      <c r="J24" s="8" t="s">
        <v>8</v>
      </c>
    </row>
    <row r="25" spans="1:10" x14ac:dyDescent="0.25">
      <c r="A25" s="1">
        <v>20</v>
      </c>
      <c r="B25" s="133" t="s">
        <v>28</v>
      </c>
      <c r="C25" s="134"/>
      <c r="D25" s="134"/>
      <c r="E25" s="134"/>
      <c r="F25" s="134"/>
      <c r="G25" s="135"/>
      <c r="H25" s="129">
        <f>H11+H12-H22</f>
        <v>266132.08999999991</v>
      </c>
      <c r="I25" s="123"/>
      <c r="J25" s="8" t="s">
        <v>8</v>
      </c>
    </row>
    <row r="26" spans="1:10" s="12" customFormat="1" ht="16.5" x14ac:dyDescent="0.25">
      <c r="A26" s="145" t="s">
        <v>24</v>
      </c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37" t="s">
        <v>25</v>
      </c>
      <c r="B27" s="137"/>
      <c r="C27" s="137"/>
      <c r="D27" s="137"/>
      <c r="E27" s="137"/>
      <c r="F27" s="137"/>
      <c r="G27" s="137"/>
      <c r="H27" s="144" t="s">
        <v>26</v>
      </c>
      <c r="I27" s="144"/>
      <c r="J27" s="144"/>
    </row>
    <row r="28" spans="1:10" x14ac:dyDescent="0.25">
      <c r="A28" s="9">
        <v>21</v>
      </c>
      <c r="B28" s="82" t="s">
        <v>59</v>
      </c>
      <c r="C28" s="83"/>
      <c r="D28" s="83"/>
      <c r="E28" s="83"/>
      <c r="F28" s="83"/>
      <c r="G28" s="84"/>
      <c r="H28" s="136">
        <f>'Форма 2.3.'!H9:J9</f>
        <v>22846.061999999998</v>
      </c>
      <c r="I28" s="136"/>
      <c r="J28" s="136"/>
    </row>
    <row r="29" spans="1:10" x14ac:dyDescent="0.25">
      <c r="A29" s="9">
        <v>22</v>
      </c>
      <c r="B29" s="82" t="s">
        <v>52</v>
      </c>
      <c r="C29" s="83"/>
      <c r="D29" s="83"/>
      <c r="E29" s="83"/>
      <c r="F29" s="83"/>
      <c r="G29" s="84"/>
      <c r="H29" s="136">
        <f>'Форма 2.3.'!H10:J10</f>
        <v>110840.508</v>
      </c>
      <c r="I29" s="136"/>
      <c r="J29" s="136"/>
    </row>
    <row r="30" spans="1:10" x14ac:dyDescent="0.25">
      <c r="A30" s="9">
        <v>23</v>
      </c>
      <c r="B30" s="82" t="s">
        <v>51</v>
      </c>
      <c r="C30" s="83"/>
      <c r="D30" s="83"/>
      <c r="E30" s="83"/>
      <c r="F30" s="83"/>
      <c r="G30" s="84"/>
      <c r="H30" s="136">
        <f>'Форма 2.3.'!H11:J11</f>
        <v>11733.93</v>
      </c>
      <c r="I30" s="136"/>
      <c r="J30" s="136"/>
    </row>
    <row r="31" spans="1:10" x14ac:dyDescent="0.25">
      <c r="A31" s="9">
        <v>24</v>
      </c>
      <c r="B31" s="82" t="s">
        <v>60</v>
      </c>
      <c r="C31" s="83"/>
      <c r="D31" s="83"/>
      <c r="E31" s="83"/>
      <c r="F31" s="83"/>
      <c r="G31" s="84"/>
      <c r="H31" s="136">
        <f>'Форма 2.3.'!H12:J12</f>
        <v>47136.3</v>
      </c>
      <c r="I31" s="136"/>
      <c r="J31" s="136"/>
    </row>
    <row r="32" spans="1:10" x14ac:dyDescent="0.25">
      <c r="A32" s="9">
        <v>25</v>
      </c>
      <c r="B32" s="82" t="s">
        <v>61</v>
      </c>
      <c r="C32" s="83"/>
      <c r="D32" s="83"/>
      <c r="E32" s="83"/>
      <c r="F32" s="83"/>
      <c r="G32" s="84"/>
      <c r="H32" s="136">
        <f>'Форма 2.3.'!H13:J13</f>
        <v>46935.72</v>
      </c>
      <c r="I32" s="136"/>
      <c r="J32" s="136"/>
    </row>
    <row r="33" spans="1:10" x14ac:dyDescent="0.25">
      <c r="A33" s="9">
        <v>27</v>
      </c>
      <c r="B33" s="82" t="s">
        <v>58</v>
      </c>
      <c r="C33" s="83"/>
      <c r="D33" s="83"/>
      <c r="E33" s="83"/>
      <c r="F33" s="83"/>
      <c r="G33" s="84"/>
      <c r="H33" s="136">
        <f>'Форма 2.3.'!H14:J14</f>
        <v>115059.04999999999</v>
      </c>
      <c r="I33" s="136"/>
      <c r="J33" s="136"/>
    </row>
    <row r="34" spans="1:10" x14ac:dyDescent="0.25">
      <c r="A34" s="9">
        <v>28</v>
      </c>
      <c r="B34" s="82" t="s">
        <v>53</v>
      </c>
      <c r="C34" s="83"/>
      <c r="D34" s="83"/>
      <c r="E34" s="83"/>
      <c r="F34" s="83"/>
      <c r="G34" s="84"/>
      <c r="H34" s="136">
        <f>'Форма 2.3.'!H15:J15</f>
        <v>108670.86000000002</v>
      </c>
      <c r="I34" s="136"/>
      <c r="J34" s="136"/>
    </row>
    <row r="35" spans="1:10" x14ac:dyDescent="0.25">
      <c r="A35" s="9">
        <v>29</v>
      </c>
      <c r="B35" s="101" t="s">
        <v>63</v>
      </c>
      <c r="C35" s="101"/>
      <c r="D35" s="101"/>
      <c r="E35" s="101"/>
      <c r="F35" s="101"/>
      <c r="G35" s="101"/>
      <c r="H35" s="136">
        <f>'Форма 2.3.'!H16:J16</f>
        <v>18854.519999999997</v>
      </c>
      <c r="I35" s="136"/>
      <c r="J35" s="136"/>
    </row>
    <row r="36" spans="1:10" x14ac:dyDescent="0.25">
      <c r="A36" s="9">
        <v>30</v>
      </c>
      <c r="B36" s="101" t="s">
        <v>62</v>
      </c>
      <c r="C36" s="101"/>
      <c r="D36" s="101"/>
      <c r="E36" s="101"/>
      <c r="F36" s="101"/>
      <c r="G36" s="101"/>
      <c r="H36" s="136">
        <f>'Форма 2.3.'!H17:J17</f>
        <v>78738.23</v>
      </c>
      <c r="I36" s="136"/>
      <c r="J36" s="136"/>
    </row>
    <row r="37" spans="1:10" x14ac:dyDescent="0.25">
      <c r="A37" s="155" t="s">
        <v>27</v>
      </c>
      <c r="B37" s="156"/>
      <c r="C37" s="156"/>
      <c r="D37" s="156"/>
      <c r="E37" s="156"/>
      <c r="F37" s="156"/>
      <c r="G37" s="157"/>
      <c r="H37" s="158">
        <f>'Форма 2.3.'!H18:J18</f>
        <v>560815.17999999993</v>
      </c>
      <c r="I37" s="158"/>
      <c r="J37" s="158"/>
    </row>
    <row r="38" spans="1:10" s="12" customFormat="1" ht="16.5" x14ac:dyDescent="0.25">
      <c r="A38" s="91" t="s">
        <v>29</v>
      </c>
      <c r="B38" s="92"/>
      <c r="C38" s="92"/>
      <c r="D38" s="92"/>
      <c r="E38" s="92"/>
      <c r="F38" s="92"/>
      <c r="G38" s="92"/>
      <c r="H38" s="92"/>
      <c r="I38" s="92"/>
      <c r="J38" s="43">
        <f>J41+J42+J50+J51+J52+J54+J55+J57+J58+J59+J60+J62+J63+J65+J66+J67+J53</f>
        <v>23.544999999999998</v>
      </c>
    </row>
    <row r="39" spans="1:10" s="14" customFormat="1" ht="46.15" customHeight="1" x14ac:dyDescent="0.25">
      <c r="A39" s="13"/>
      <c r="B39" s="152" t="s">
        <v>31</v>
      </c>
      <c r="C39" s="152"/>
      <c r="D39" s="152"/>
      <c r="E39" s="152"/>
      <c r="F39" s="152"/>
      <c r="G39" s="25" t="s">
        <v>32</v>
      </c>
      <c r="H39" s="154" t="s">
        <v>33</v>
      </c>
      <c r="I39" s="154"/>
      <c r="J39" s="22" t="s">
        <v>67</v>
      </c>
    </row>
    <row r="40" spans="1:10" s="4" customFormat="1" x14ac:dyDescent="0.25">
      <c r="A40" s="35">
        <v>31</v>
      </c>
      <c r="B40" s="153" t="s">
        <v>59</v>
      </c>
      <c r="C40" s="153"/>
      <c r="D40" s="153"/>
      <c r="E40" s="153"/>
      <c r="F40" s="153"/>
      <c r="G40" s="153"/>
      <c r="H40" s="153"/>
      <c r="I40" s="153"/>
      <c r="J40" s="153"/>
    </row>
    <row r="41" spans="1:10" s="4" customFormat="1" ht="28.9" customHeight="1" x14ac:dyDescent="0.25">
      <c r="A41" s="36"/>
      <c r="B41" s="117" t="s">
        <v>64</v>
      </c>
      <c r="C41" s="117"/>
      <c r="D41" s="117"/>
      <c r="E41" s="117"/>
      <c r="F41" s="117"/>
      <c r="G41" s="37" t="s">
        <v>65</v>
      </c>
      <c r="H41" s="116" t="s">
        <v>55</v>
      </c>
      <c r="I41" s="116"/>
      <c r="J41" s="38">
        <v>0.32300000000000001</v>
      </c>
    </row>
    <row r="42" spans="1:10" s="11" customFormat="1" ht="28.9" customHeight="1" x14ac:dyDescent="0.25">
      <c r="A42" s="17"/>
      <c r="B42" s="117" t="s">
        <v>66</v>
      </c>
      <c r="C42" s="117"/>
      <c r="D42" s="117"/>
      <c r="E42" s="117"/>
      <c r="F42" s="117"/>
      <c r="G42" s="37" t="s">
        <v>54</v>
      </c>
      <c r="H42" s="116" t="s">
        <v>55</v>
      </c>
      <c r="I42" s="116"/>
      <c r="J42" s="38">
        <v>0.5</v>
      </c>
    </row>
    <row r="43" spans="1:10" s="11" customFormat="1" ht="28.9" hidden="1" customHeight="1" x14ac:dyDescent="0.25">
      <c r="A43" s="17" t="s">
        <v>34</v>
      </c>
      <c r="B43" s="146"/>
      <c r="C43" s="146"/>
      <c r="D43" s="146"/>
      <c r="E43" s="146"/>
      <c r="F43" s="146"/>
      <c r="G43" s="25" t="s">
        <v>38</v>
      </c>
      <c r="H43" s="114"/>
      <c r="I43" s="114"/>
      <c r="J43" s="27"/>
    </row>
    <row r="44" spans="1:10" s="4" customFormat="1" ht="28.9" hidden="1" customHeight="1" x14ac:dyDescent="0.25">
      <c r="A44" s="8" t="s">
        <v>35</v>
      </c>
      <c r="B44" s="147"/>
      <c r="C44" s="147"/>
      <c r="D44" s="147"/>
      <c r="E44" s="147"/>
      <c r="F44" s="147"/>
      <c r="G44" s="25" t="s">
        <v>38</v>
      </c>
      <c r="H44" s="115"/>
      <c r="I44" s="115"/>
      <c r="J44" s="28"/>
    </row>
    <row r="45" spans="1:10" s="4" customFormat="1" ht="28.9" hidden="1" customHeight="1" x14ac:dyDescent="0.25">
      <c r="A45" s="8" t="s">
        <v>36</v>
      </c>
      <c r="B45" s="147"/>
      <c r="C45" s="147"/>
      <c r="D45" s="147"/>
      <c r="E45" s="147"/>
      <c r="F45" s="147"/>
      <c r="G45" s="25" t="s">
        <v>38</v>
      </c>
      <c r="H45" s="115"/>
      <c r="I45" s="115"/>
      <c r="J45" s="28"/>
    </row>
    <row r="46" spans="1:10" s="4" customFormat="1" ht="28.9" hidden="1" customHeight="1" x14ac:dyDescent="0.25">
      <c r="A46" s="8" t="s">
        <v>37</v>
      </c>
      <c r="B46" s="147"/>
      <c r="C46" s="147"/>
      <c r="D46" s="147"/>
      <c r="E46" s="147"/>
      <c r="F46" s="147"/>
      <c r="G46" s="25" t="s">
        <v>38</v>
      </c>
      <c r="H46" s="115"/>
      <c r="I46" s="115"/>
      <c r="J46" s="28"/>
    </row>
    <row r="47" spans="1:10" s="4" customFormat="1" ht="28.9" hidden="1" customHeight="1" x14ac:dyDescent="0.25">
      <c r="A47" s="8" t="s">
        <v>45</v>
      </c>
      <c r="B47" s="148"/>
      <c r="C47" s="148"/>
      <c r="D47" s="148"/>
      <c r="E47" s="148"/>
      <c r="F47" s="148"/>
      <c r="G47" s="16" t="s">
        <v>38</v>
      </c>
      <c r="H47" s="115"/>
      <c r="I47" s="115"/>
      <c r="J47" s="28"/>
    </row>
    <row r="48" spans="1:10" s="4" customFormat="1" ht="28.9" hidden="1" customHeight="1" x14ac:dyDescent="0.25">
      <c r="A48" s="8" t="s">
        <v>46</v>
      </c>
      <c r="B48" s="148"/>
      <c r="C48" s="148"/>
      <c r="D48" s="148"/>
      <c r="E48" s="148"/>
      <c r="F48" s="148"/>
      <c r="G48" s="16" t="s">
        <v>38</v>
      </c>
      <c r="H48" s="115"/>
      <c r="I48" s="115"/>
      <c r="J48" s="28"/>
    </row>
    <row r="49" spans="1:10" s="11" customFormat="1" ht="33" customHeight="1" x14ac:dyDescent="0.25">
      <c r="A49" s="15">
        <v>32</v>
      </c>
      <c r="B49" s="149" t="s">
        <v>52</v>
      </c>
      <c r="C49" s="150"/>
      <c r="D49" s="150"/>
      <c r="E49" s="150"/>
      <c r="F49" s="150"/>
      <c r="G49" s="150"/>
      <c r="H49" s="150"/>
      <c r="I49" s="150"/>
      <c r="J49" s="151"/>
    </row>
    <row r="50" spans="1:10" s="11" customFormat="1" x14ac:dyDescent="0.25">
      <c r="A50" s="39"/>
      <c r="B50" s="138" t="s">
        <v>141</v>
      </c>
      <c r="C50" s="139"/>
      <c r="D50" s="139"/>
      <c r="E50" s="139"/>
      <c r="F50" s="140"/>
      <c r="G50" s="39" t="s">
        <v>97</v>
      </c>
      <c r="H50" s="112" t="s">
        <v>55</v>
      </c>
      <c r="I50" s="113"/>
      <c r="J50" s="38">
        <v>0.79</v>
      </c>
    </row>
    <row r="51" spans="1:10" s="11" customFormat="1" ht="31.5" customHeight="1" x14ac:dyDescent="0.25">
      <c r="A51" s="39"/>
      <c r="B51" s="109" t="s">
        <v>68</v>
      </c>
      <c r="C51" s="110"/>
      <c r="D51" s="110"/>
      <c r="E51" s="110"/>
      <c r="F51" s="111"/>
      <c r="G51" s="37" t="s">
        <v>69</v>
      </c>
      <c r="H51" s="112" t="s">
        <v>55</v>
      </c>
      <c r="I51" s="113"/>
      <c r="J51" s="38">
        <v>1.5820000000000001</v>
      </c>
    </row>
    <row r="52" spans="1:10" s="11" customFormat="1" ht="45" customHeight="1" x14ac:dyDescent="0.25">
      <c r="A52" s="39"/>
      <c r="B52" s="109" t="s">
        <v>70</v>
      </c>
      <c r="C52" s="110"/>
      <c r="D52" s="110"/>
      <c r="E52" s="110"/>
      <c r="F52" s="111"/>
      <c r="G52" s="39" t="s">
        <v>71</v>
      </c>
      <c r="H52" s="112" t="s">
        <v>55</v>
      </c>
      <c r="I52" s="113"/>
      <c r="J52" s="38">
        <v>1</v>
      </c>
    </row>
    <row r="53" spans="1:10" s="11" customFormat="1" ht="45" customHeight="1" x14ac:dyDescent="0.25">
      <c r="A53" s="46"/>
      <c r="B53" s="109" t="s">
        <v>92</v>
      </c>
      <c r="C53" s="110"/>
      <c r="D53" s="110"/>
      <c r="E53" s="110"/>
      <c r="F53" s="111"/>
      <c r="G53" s="47" t="s">
        <v>93</v>
      </c>
      <c r="H53" s="112" t="s">
        <v>94</v>
      </c>
      <c r="I53" s="113"/>
      <c r="J53" s="38">
        <v>1.53</v>
      </c>
    </row>
    <row r="54" spans="1:10" s="11" customFormat="1" x14ac:dyDescent="0.25">
      <c r="A54" s="39"/>
      <c r="B54" s="138" t="s">
        <v>74</v>
      </c>
      <c r="C54" s="139"/>
      <c r="D54" s="139"/>
      <c r="E54" s="139"/>
      <c r="F54" s="140"/>
      <c r="G54" s="39" t="s">
        <v>54</v>
      </c>
      <c r="H54" s="112" t="s">
        <v>55</v>
      </c>
      <c r="I54" s="113"/>
      <c r="J54" s="38">
        <v>0.89</v>
      </c>
    </row>
    <row r="55" spans="1:10" s="11" customFormat="1" ht="16.5" customHeight="1" x14ac:dyDescent="0.25">
      <c r="A55" s="39"/>
      <c r="B55" s="138" t="s">
        <v>72</v>
      </c>
      <c r="C55" s="139"/>
      <c r="D55" s="139"/>
      <c r="E55" s="139"/>
      <c r="F55" s="140"/>
      <c r="G55" s="39" t="s">
        <v>73</v>
      </c>
      <c r="H55" s="112" t="s">
        <v>55</v>
      </c>
      <c r="I55" s="113"/>
      <c r="J55" s="38">
        <v>0.59</v>
      </c>
    </row>
    <row r="56" spans="1:10" s="11" customFormat="1" x14ac:dyDescent="0.25">
      <c r="A56" s="15">
        <v>33</v>
      </c>
      <c r="B56" s="168" t="s">
        <v>75</v>
      </c>
      <c r="C56" s="169"/>
      <c r="D56" s="169"/>
      <c r="E56" s="169"/>
      <c r="F56" s="169"/>
      <c r="G56" s="169"/>
      <c r="H56" s="169"/>
      <c r="I56" s="169"/>
      <c r="J56" s="170"/>
    </row>
    <row r="57" spans="1:10" s="40" customFormat="1" ht="12.75" x14ac:dyDescent="0.25">
      <c r="A57" s="39"/>
      <c r="B57" s="141" t="s">
        <v>76</v>
      </c>
      <c r="C57" s="142"/>
      <c r="D57" s="142"/>
      <c r="E57" s="142"/>
      <c r="F57" s="143"/>
      <c r="G57" s="39" t="s">
        <v>77</v>
      </c>
      <c r="H57" s="112" t="s">
        <v>55</v>
      </c>
      <c r="I57" s="113"/>
      <c r="J57" s="38">
        <v>2.46</v>
      </c>
    </row>
    <row r="58" spans="1:10" s="40" customFormat="1" ht="12.75" x14ac:dyDescent="0.25">
      <c r="A58" s="39"/>
      <c r="B58" s="141" t="s">
        <v>78</v>
      </c>
      <c r="C58" s="142"/>
      <c r="D58" s="142"/>
      <c r="E58" s="142"/>
      <c r="F58" s="143"/>
      <c r="G58" s="39" t="s">
        <v>79</v>
      </c>
      <c r="H58" s="112" t="s">
        <v>55</v>
      </c>
      <c r="I58" s="113"/>
      <c r="J58" s="38">
        <v>1.98</v>
      </c>
    </row>
    <row r="59" spans="1:10" s="40" customFormat="1" ht="12.75" x14ac:dyDescent="0.25">
      <c r="A59" s="39"/>
      <c r="B59" s="141" t="s">
        <v>80</v>
      </c>
      <c r="C59" s="142"/>
      <c r="D59" s="142"/>
      <c r="E59" s="142"/>
      <c r="F59" s="143"/>
      <c r="G59" s="39" t="s">
        <v>79</v>
      </c>
      <c r="H59" s="112" t="s">
        <v>55</v>
      </c>
      <c r="I59" s="113"/>
      <c r="J59" s="38">
        <v>0.77</v>
      </c>
    </row>
    <row r="60" spans="1:10" s="40" customFormat="1" ht="12.75" x14ac:dyDescent="0.25">
      <c r="A60" s="39"/>
      <c r="B60" s="167" t="s">
        <v>58</v>
      </c>
      <c r="C60" s="167"/>
      <c r="D60" s="167"/>
      <c r="E60" s="167"/>
      <c r="F60" s="167"/>
      <c r="G60" s="39" t="s">
        <v>81</v>
      </c>
      <c r="H60" s="116" t="s">
        <v>55</v>
      </c>
      <c r="I60" s="116"/>
      <c r="J60" s="48">
        <v>5.0999999999999996</v>
      </c>
    </row>
    <row r="61" spans="1:10" s="11" customFormat="1" x14ac:dyDescent="0.25">
      <c r="A61" s="15">
        <v>34</v>
      </c>
      <c r="B61" s="171" t="s">
        <v>53</v>
      </c>
      <c r="C61" s="172"/>
      <c r="D61" s="172"/>
      <c r="E61" s="172"/>
      <c r="F61" s="172"/>
      <c r="G61" s="172"/>
      <c r="H61" s="172"/>
      <c r="I61" s="172"/>
      <c r="J61" s="173"/>
    </row>
    <row r="62" spans="1:10" s="41" customFormat="1" ht="12.75" x14ac:dyDescent="0.2">
      <c r="A62" s="39"/>
      <c r="B62" s="167" t="s">
        <v>82</v>
      </c>
      <c r="C62" s="167"/>
      <c r="D62" s="167"/>
      <c r="E62" s="167"/>
      <c r="F62" s="167"/>
      <c r="G62" s="39" t="s">
        <v>86</v>
      </c>
      <c r="H62" s="177" t="s">
        <v>56</v>
      </c>
      <c r="I62" s="177"/>
      <c r="J62" s="39">
        <v>3.84</v>
      </c>
    </row>
    <row r="63" spans="1:10" s="41" customFormat="1" ht="12.75" x14ac:dyDescent="0.2">
      <c r="A63" s="39"/>
      <c r="B63" s="167" t="s">
        <v>83</v>
      </c>
      <c r="C63" s="167"/>
      <c r="D63" s="167"/>
      <c r="E63" s="167"/>
      <c r="F63" s="167"/>
      <c r="G63" s="39" t="s">
        <v>86</v>
      </c>
      <c r="H63" s="177" t="s">
        <v>56</v>
      </c>
      <c r="I63" s="177"/>
      <c r="J63" s="39">
        <v>1.04</v>
      </c>
    </row>
    <row r="64" spans="1:10" s="11" customFormat="1" x14ac:dyDescent="0.25">
      <c r="A64" s="15">
        <v>35</v>
      </c>
      <c r="B64" s="171" t="s">
        <v>84</v>
      </c>
      <c r="C64" s="172"/>
      <c r="D64" s="172"/>
      <c r="E64" s="172"/>
      <c r="F64" s="172"/>
      <c r="G64" s="172"/>
      <c r="H64" s="172"/>
      <c r="I64" s="172"/>
      <c r="J64" s="173"/>
    </row>
    <row r="65" spans="1:14" s="11" customFormat="1" x14ac:dyDescent="0.2">
      <c r="A65" s="44"/>
      <c r="B65" s="166" t="s">
        <v>85</v>
      </c>
      <c r="C65" s="166"/>
      <c r="D65" s="166"/>
      <c r="E65" s="166"/>
      <c r="F65" s="166"/>
      <c r="G65" s="39" t="s">
        <v>86</v>
      </c>
      <c r="H65" s="116" t="s">
        <v>56</v>
      </c>
      <c r="I65" s="116"/>
      <c r="J65" s="48">
        <v>1</v>
      </c>
    </row>
    <row r="66" spans="1:14" s="11" customFormat="1" x14ac:dyDescent="0.2">
      <c r="A66" s="44"/>
      <c r="B66" s="166" t="s">
        <v>87</v>
      </c>
      <c r="C66" s="166"/>
      <c r="D66" s="166"/>
      <c r="E66" s="166"/>
      <c r="F66" s="166"/>
      <c r="G66" s="39" t="s">
        <v>86</v>
      </c>
      <c r="H66" s="116" t="s">
        <v>56</v>
      </c>
      <c r="I66" s="116"/>
      <c r="J66" s="39">
        <v>0.08</v>
      </c>
    </row>
    <row r="67" spans="1:14" s="41" customFormat="1" ht="12.75" x14ac:dyDescent="0.2">
      <c r="A67" s="39"/>
      <c r="B67" s="166" t="s">
        <v>88</v>
      </c>
      <c r="C67" s="166"/>
      <c r="D67" s="166"/>
      <c r="E67" s="166"/>
      <c r="F67" s="166"/>
      <c r="G67" s="39" t="s">
        <v>86</v>
      </c>
      <c r="H67" s="116" t="s">
        <v>56</v>
      </c>
      <c r="I67" s="116"/>
      <c r="J67" s="39">
        <v>7.0000000000000007E-2</v>
      </c>
    </row>
    <row r="68" spans="1:14" s="41" customFormat="1" ht="21" customHeight="1" x14ac:dyDescent="0.2">
      <c r="A68" s="15">
        <v>36</v>
      </c>
      <c r="B68" s="174" t="s">
        <v>91</v>
      </c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6"/>
    </row>
    <row r="69" spans="1:14" s="41" customFormat="1" ht="27.75" customHeight="1" x14ac:dyDescent="0.2">
      <c r="A69" s="39"/>
      <c r="B69" s="109" t="s">
        <v>95</v>
      </c>
      <c r="C69" s="110"/>
      <c r="D69" s="110"/>
      <c r="E69" s="110"/>
      <c r="F69" s="111"/>
      <c r="G69" s="37" t="s">
        <v>96</v>
      </c>
      <c r="H69" s="116" t="s">
        <v>56</v>
      </c>
      <c r="I69" s="116"/>
      <c r="J69" s="45">
        <v>7.16</v>
      </c>
    </row>
    <row r="70" spans="1:14" s="11" customFormat="1" ht="25.15" customHeight="1" x14ac:dyDescent="0.25">
      <c r="A70" s="15">
        <v>37</v>
      </c>
      <c r="B70" s="171" t="s">
        <v>39</v>
      </c>
      <c r="C70" s="172"/>
      <c r="D70" s="172"/>
      <c r="E70" s="172"/>
      <c r="F70" s="172"/>
      <c r="G70" s="172"/>
      <c r="H70" s="172"/>
      <c r="I70" s="172"/>
      <c r="J70" s="173"/>
    </row>
    <row r="71" spans="1:14" s="4" customFormat="1" x14ac:dyDescent="0.25">
      <c r="A71" s="17"/>
      <c r="B71" s="159" t="s">
        <v>40</v>
      </c>
      <c r="C71" s="159"/>
      <c r="D71" s="159"/>
      <c r="E71" s="159"/>
      <c r="F71" s="159"/>
      <c r="G71" s="17" t="s">
        <v>44</v>
      </c>
      <c r="H71" s="160">
        <v>0</v>
      </c>
      <c r="I71" s="161"/>
      <c r="J71" s="162"/>
    </row>
    <row r="72" spans="1:14" s="4" customFormat="1" x14ac:dyDescent="0.25">
      <c r="A72" s="17"/>
      <c r="B72" s="159" t="s">
        <v>41</v>
      </c>
      <c r="C72" s="159"/>
      <c r="D72" s="159"/>
      <c r="E72" s="159"/>
      <c r="F72" s="159"/>
      <c r="G72" s="17" t="s">
        <v>44</v>
      </c>
      <c r="H72" s="160">
        <v>0</v>
      </c>
      <c r="I72" s="161"/>
      <c r="J72" s="162"/>
    </row>
    <row r="73" spans="1:14" s="4" customFormat="1" x14ac:dyDescent="0.25">
      <c r="A73" s="17"/>
      <c r="B73" s="159" t="s">
        <v>42</v>
      </c>
      <c r="C73" s="159"/>
      <c r="D73" s="159"/>
      <c r="E73" s="159"/>
      <c r="F73" s="159"/>
      <c r="G73" s="17" t="s">
        <v>44</v>
      </c>
      <c r="H73" s="160">
        <v>0</v>
      </c>
      <c r="I73" s="161"/>
      <c r="J73" s="162"/>
    </row>
    <row r="74" spans="1:14" s="4" customFormat="1" x14ac:dyDescent="0.25">
      <c r="A74" s="17"/>
      <c r="B74" s="159" t="s">
        <v>43</v>
      </c>
      <c r="C74" s="159"/>
      <c r="D74" s="159"/>
      <c r="E74" s="159"/>
      <c r="F74" s="159"/>
      <c r="G74" s="23" t="s">
        <v>8</v>
      </c>
      <c r="H74" s="163">
        <v>0</v>
      </c>
      <c r="I74" s="164"/>
      <c r="J74" s="165"/>
    </row>
    <row r="75" spans="1:14" s="4" customFormat="1" x14ac:dyDescent="0.25">
      <c r="A75" s="19"/>
      <c r="B75" s="42"/>
      <c r="C75" s="42"/>
      <c r="D75" s="42"/>
      <c r="E75" s="42"/>
      <c r="F75" s="42"/>
      <c r="G75" s="21"/>
      <c r="H75" s="21"/>
      <c r="I75" s="21"/>
      <c r="J75" s="21"/>
    </row>
    <row r="76" spans="1:14" s="4" customFormat="1" x14ac:dyDescent="0.25">
      <c r="A76" s="19"/>
      <c r="B76" s="42"/>
      <c r="C76" s="42"/>
      <c r="D76" s="42"/>
      <c r="E76" s="42"/>
      <c r="F76" s="42"/>
      <c r="G76" s="21"/>
      <c r="H76" s="21"/>
      <c r="I76" s="21"/>
      <c r="J76" s="21"/>
    </row>
    <row r="77" spans="1:14" s="4" customFormat="1" x14ac:dyDescent="0.25">
      <c r="A77" s="19"/>
      <c r="B77" s="42"/>
      <c r="C77" s="42"/>
      <c r="D77" s="42"/>
      <c r="E77" s="42"/>
      <c r="F77" s="42"/>
      <c r="G77" s="21"/>
      <c r="H77" s="21"/>
      <c r="I77" s="21"/>
      <c r="J77" s="21"/>
    </row>
    <row r="78" spans="1:14" x14ac:dyDescent="0.25">
      <c r="A78" s="3" t="s">
        <v>90</v>
      </c>
      <c r="G78" s="3"/>
      <c r="I78" s="4" t="s">
        <v>89</v>
      </c>
    </row>
  </sheetData>
  <mergeCells count="132">
    <mergeCell ref="B61:J61"/>
    <mergeCell ref="H69:I69"/>
    <mergeCell ref="B70:J70"/>
    <mergeCell ref="H67:I67"/>
    <mergeCell ref="B64:J64"/>
    <mergeCell ref="B67:F67"/>
    <mergeCell ref="H65:I65"/>
    <mergeCell ref="B66:F66"/>
    <mergeCell ref="H66:I66"/>
    <mergeCell ref="B68:N68"/>
    <mergeCell ref="B69:F69"/>
    <mergeCell ref="H62:I62"/>
    <mergeCell ref="H63:I63"/>
    <mergeCell ref="B62:F62"/>
    <mergeCell ref="H50:I50"/>
    <mergeCell ref="H47:I47"/>
    <mergeCell ref="B74:F74"/>
    <mergeCell ref="B72:F72"/>
    <mergeCell ref="H71:J71"/>
    <mergeCell ref="H73:J73"/>
    <mergeCell ref="H74:J74"/>
    <mergeCell ref="H72:J72"/>
    <mergeCell ref="B71:F71"/>
    <mergeCell ref="B73:F73"/>
    <mergeCell ref="B65:F65"/>
    <mergeCell ref="B60:F60"/>
    <mergeCell ref="B56:J56"/>
    <mergeCell ref="H59:I59"/>
    <mergeCell ref="H52:I52"/>
    <mergeCell ref="H54:I54"/>
    <mergeCell ref="H48:I48"/>
    <mergeCell ref="B63:F63"/>
    <mergeCell ref="B52:F52"/>
    <mergeCell ref="B58:F58"/>
    <mergeCell ref="B57:F57"/>
    <mergeCell ref="H60:I60"/>
    <mergeCell ref="B51:F51"/>
    <mergeCell ref="B47:F47"/>
    <mergeCell ref="H32:J32"/>
    <mergeCell ref="B41:F41"/>
    <mergeCell ref="B39:F39"/>
    <mergeCell ref="H33:J33"/>
    <mergeCell ref="H34:J34"/>
    <mergeCell ref="B32:G32"/>
    <mergeCell ref="B36:G36"/>
    <mergeCell ref="B40:J40"/>
    <mergeCell ref="H39:I39"/>
    <mergeCell ref="A37:G37"/>
    <mergeCell ref="H36:J36"/>
    <mergeCell ref="H37:J37"/>
    <mergeCell ref="A38:I38"/>
    <mergeCell ref="B33:G33"/>
    <mergeCell ref="B34:G34"/>
    <mergeCell ref="B35:G35"/>
    <mergeCell ref="H35:J35"/>
    <mergeCell ref="B55:F55"/>
    <mergeCell ref="H57:I57"/>
    <mergeCell ref="B59:F59"/>
    <mergeCell ref="B30:G30"/>
    <mergeCell ref="H27:J27"/>
    <mergeCell ref="A26:J26"/>
    <mergeCell ref="B31:G31"/>
    <mergeCell ref="H31:J31"/>
    <mergeCell ref="H30:J30"/>
    <mergeCell ref="B29:G29"/>
    <mergeCell ref="H29:J29"/>
    <mergeCell ref="H58:I58"/>
    <mergeCell ref="B43:F43"/>
    <mergeCell ref="B44:F44"/>
    <mergeCell ref="B45:F45"/>
    <mergeCell ref="B50:F50"/>
    <mergeCell ref="H45:I45"/>
    <mergeCell ref="B48:F48"/>
    <mergeCell ref="B49:J49"/>
    <mergeCell ref="H51:I51"/>
    <mergeCell ref="B46:F46"/>
    <mergeCell ref="H46:I46"/>
    <mergeCell ref="H55:I55"/>
    <mergeCell ref="B54:F54"/>
    <mergeCell ref="B23:G23"/>
    <mergeCell ref="B28:G28"/>
    <mergeCell ref="H23:I23"/>
    <mergeCell ref="B24:G24"/>
    <mergeCell ref="H24:I24"/>
    <mergeCell ref="B25:G25"/>
    <mergeCell ref="H25:I25"/>
    <mergeCell ref="H28:J28"/>
    <mergeCell ref="A27:G27"/>
    <mergeCell ref="H5:I5"/>
    <mergeCell ref="H6:I6"/>
    <mergeCell ref="H7:I7"/>
    <mergeCell ref="H10:I10"/>
    <mergeCell ref="B21:G21"/>
    <mergeCell ref="H11:I11"/>
    <mergeCell ref="B12:G12"/>
    <mergeCell ref="H12:I12"/>
    <mergeCell ref="B13:G13"/>
    <mergeCell ref="H13:I13"/>
    <mergeCell ref="B11:G11"/>
    <mergeCell ref="B20:G20"/>
    <mergeCell ref="B10:G10"/>
    <mergeCell ref="B14:G14"/>
    <mergeCell ref="H14:I14"/>
    <mergeCell ref="H17:I17"/>
    <mergeCell ref="B17:G17"/>
    <mergeCell ref="B16:G16"/>
    <mergeCell ref="H18:I18"/>
    <mergeCell ref="B19:G19"/>
    <mergeCell ref="B53:F53"/>
    <mergeCell ref="H53:I53"/>
    <mergeCell ref="H43:I43"/>
    <mergeCell ref="H44:I44"/>
    <mergeCell ref="H42:I42"/>
    <mergeCell ref="B42:F42"/>
    <mergeCell ref="H2:J2"/>
    <mergeCell ref="B15:G15"/>
    <mergeCell ref="H15:I15"/>
    <mergeCell ref="H41:I41"/>
    <mergeCell ref="B9:G9"/>
    <mergeCell ref="B18:G18"/>
    <mergeCell ref="H22:I22"/>
    <mergeCell ref="H16:I16"/>
    <mergeCell ref="H19:I19"/>
    <mergeCell ref="H20:I20"/>
    <mergeCell ref="H21:I21"/>
    <mergeCell ref="B22:G22"/>
    <mergeCell ref="H9:I9"/>
    <mergeCell ref="A4:J4"/>
    <mergeCell ref="A8:J8"/>
    <mergeCell ref="B5:G5"/>
    <mergeCell ref="B7:G7"/>
    <mergeCell ref="B6:G6"/>
  </mergeCells>
  <phoneticPr fontId="20" type="noConversion"/>
  <pageMargins left="0.23622047244094491" right="0.23622047244094491" top="0.35433070866141736" bottom="0.35433070866141736" header="0.31496062992125984" footer="0.31496062992125984"/>
  <pageSetup paperSize="9" scale="65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view="pageBreakPreview" topLeftCell="A42" zoomScale="60" zoomScaleNormal="100" workbookViewId="0">
      <selection activeCell="C43" sqref="C43:C44"/>
    </sheetView>
  </sheetViews>
  <sheetFormatPr defaultRowHeight="15" x14ac:dyDescent="0.25"/>
  <cols>
    <col min="1" max="1" width="11.85546875" style="49" customWidth="1"/>
    <col min="2" max="2" width="7.28515625" style="49" customWidth="1"/>
    <col min="3" max="3" width="44" style="49" customWidth="1"/>
    <col min="4" max="4" width="34.42578125" style="49" customWidth="1"/>
    <col min="5" max="5" width="27.42578125" style="49" customWidth="1"/>
    <col min="6" max="6" width="23.5703125" style="49" customWidth="1"/>
    <col min="7" max="7" width="19.42578125" style="49" customWidth="1"/>
    <col min="8" max="8" width="16.42578125" style="49" customWidth="1"/>
    <col min="9" max="9" width="20.42578125" style="49" customWidth="1"/>
    <col min="10" max="11" width="9.140625" style="49"/>
    <col min="13" max="14" width="9.140625" style="49"/>
    <col min="15" max="15" width="34.7109375" style="49" customWidth="1"/>
    <col min="16" max="16" width="23" style="49" customWidth="1"/>
    <col min="17" max="16384" width="9.140625" style="49"/>
  </cols>
  <sheetData>
    <row r="1" spans="1:15" ht="15.75" x14ac:dyDescent="0.25">
      <c r="H1" s="51" t="s">
        <v>98</v>
      </c>
      <c r="I1" s="50"/>
      <c r="J1" s="50"/>
    </row>
    <row r="2" spans="1:15" ht="15.75" x14ac:dyDescent="0.25">
      <c r="H2" s="51" t="s">
        <v>99</v>
      </c>
      <c r="I2" s="50"/>
      <c r="J2" s="50"/>
    </row>
    <row r="3" spans="1:15" ht="15.75" x14ac:dyDescent="0.25">
      <c r="H3" s="51" t="s">
        <v>100</v>
      </c>
      <c r="I3" s="50"/>
      <c r="J3" s="50"/>
    </row>
    <row r="4" spans="1:15" ht="15.75" x14ac:dyDescent="0.25">
      <c r="H4" s="51" t="s">
        <v>101</v>
      </c>
      <c r="I4" s="50"/>
      <c r="J4" s="50"/>
    </row>
    <row r="5" spans="1:15" ht="15.75" x14ac:dyDescent="0.25">
      <c r="H5" s="51" t="s">
        <v>102</v>
      </c>
      <c r="I5" s="50"/>
      <c r="J5" s="50"/>
    </row>
    <row r="8" spans="1:15" ht="20.25" x14ac:dyDescent="0.25">
      <c r="A8" s="195" t="s">
        <v>103</v>
      </c>
      <c r="B8" s="195"/>
      <c r="C8" s="195"/>
      <c r="D8" s="195"/>
      <c r="E8" s="195"/>
      <c r="F8" s="195"/>
      <c r="G8" s="195"/>
      <c r="H8" s="50"/>
      <c r="I8" s="50"/>
    </row>
    <row r="9" spans="1:15" x14ac:dyDescent="0.25">
      <c r="A9" s="50"/>
      <c r="B9" s="50"/>
      <c r="C9" s="50"/>
      <c r="D9" s="50"/>
      <c r="E9" s="50"/>
      <c r="F9" s="50"/>
      <c r="G9" s="50"/>
      <c r="H9" s="50"/>
      <c r="I9" s="50"/>
    </row>
    <row r="10" spans="1:15" x14ac:dyDescent="0.25">
      <c r="A10" s="50"/>
      <c r="B10" s="50"/>
      <c r="C10" s="50"/>
      <c r="D10" s="50"/>
      <c r="E10" s="50"/>
      <c r="F10" s="50"/>
      <c r="G10" s="50"/>
      <c r="H10" s="50"/>
      <c r="I10" s="50"/>
    </row>
    <row r="11" spans="1:15" ht="18.75" x14ac:dyDescent="0.3">
      <c r="A11" s="196" t="s">
        <v>104</v>
      </c>
      <c r="B11" s="196"/>
      <c r="C11" s="196"/>
      <c r="D11" s="196"/>
      <c r="E11" s="196"/>
      <c r="F11" s="196"/>
      <c r="G11" s="196"/>
      <c r="H11" s="196"/>
      <c r="I11" s="50"/>
    </row>
    <row r="12" spans="1:15" x14ac:dyDescent="0.25">
      <c r="A12" s="50"/>
      <c r="B12" s="50"/>
      <c r="C12" s="50"/>
      <c r="D12" s="50"/>
      <c r="E12" s="50"/>
      <c r="F12" s="50"/>
      <c r="G12" s="50"/>
      <c r="H12" s="50"/>
      <c r="I12" s="50"/>
    </row>
    <row r="13" spans="1:15" ht="18.75" x14ac:dyDescent="0.3">
      <c r="A13" s="52" t="s">
        <v>136</v>
      </c>
      <c r="B13" s="53"/>
      <c r="C13" s="53"/>
      <c r="D13" s="53"/>
      <c r="E13" s="53"/>
      <c r="F13" s="53"/>
      <c r="G13" s="53"/>
      <c r="H13" s="54"/>
      <c r="I13" s="54"/>
      <c r="J13" s="55"/>
      <c r="K13" s="55"/>
      <c r="M13" s="55"/>
      <c r="N13" s="55"/>
      <c r="O13" s="55"/>
    </row>
    <row r="14" spans="1:15" ht="18.75" x14ac:dyDescent="0.3">
      <c r="A14" s="56"/>
      <c r="B14" s="54"/>
      <c r="C14" s="57" t="s">
        <v>137</v>
      </c>
      <c r="D14" s="54"/>
      <c r="E14" s="54"/>
      <c r="F14" s="54"/>
      <c r="G14" s="54"/>
      <c r="H14" s="54"/>
      <c r="I14" s="54"/>
      <c r="J14" s="55"/>
      <c r="K14" s="55"/>
      <c r="M14" s="55"/>
      <c r="N14" s="55"/>
      <c r="O14" s="55"/>
    </row>
    <row r="15" spans="1:15" ht="18.75" x14ac:dyDescent="0.3">
      <c r="A15" s="53" t="s">
        <v>105</v>
      </c>
      <c r="B15" s="54"/>
      <c r="C15" s="54"/>
      <c r="D15" s="54"/>
      <c r="E15" s="54"/>
      <c r="F15" s="54"/>
      <c r="G15" s="54"/>
      <c r="H15" s="54"/>
      <c r="I15" s="54"/>
      <c r="J15" s="55"/>
      <c r="K15" s="55"/>
      <c r="M15" s="55"/>
      <c r="N15" s="55"/>
      <c r="O15" s="55"/>
    </row>
    <row r="16" spans="1:15" ht="18.75" x14ac:dyDescent="0.3">
      <c r="A16" s="54" t="s">
        <v>106</v>
      </c>
      <c r="B16" s="58"/>
      <c r="C16" s="58"/>
      <c r="D16" s="58"/>
      <c r="E16" s="58"/>
      <c r="F16" s="58"/>
      <c r="G16" s="58"/>
      <c r="H16" s="54"/>
      <c r="I16" s="54"/>
      <c r="J16" s="55"/>
      <c r="K16" s="55"/>
      <c r="M16" s="55"/>
      <c r="N16" s="55"/>
      <c r="O16" s="55"/>
    </row>
    <row r="17" spans="1:15" ht="18.75" x14ac:dyDescent="0.3">
      <c r="A17" s="59"/>
      <c r="B17" s="59"/>
      <c r="C17" s="59"/>
      <c r="D17" s="59"/>
      <c r="E17" s="59"/>
      <c r="F17" s="59"/>
      <c r="G17" s="59"/>
      <c r="H17" s="54"/>
      <c r="I17" s="54"/>
      <c r="J17" s="55"/>
      <c r="K17" s="55"/>
      <c r="M17" s="55"/>
      <c r="N17" s="55"/>
      <c r="O17" s="55"/>
    </row>
    <row r="18" spans="1:15" ht="18.75" x14ac:dyDescent="0.3">
      <c r="A18" s="54" t="s">
        <v>138</v>
      </c>
      <c r="B18" s="54"/>
      <c r="C18" s="54"/>
      <c r="D18" s="54"/>
      <c r="E18" s="54"/>
      <c r="F18" s="54"/>
      <c r="G18" s="54"/>
      <c r="H18" s="54"/>
      <c r="I18" s="54"/>
      <c r="J18" s="55"/>
      <c r="K18" s="55"/>
      <c r="M18" s="55"/>
      <c r="N18" s="55"/>
      <c r="O18" s="55"/>
    </row>
    <row r="19" spans="1:15" ht="18.75" x14ac:dyDescent="0.3">
      <c r="A19" s="58" t="s">
        <v>107</v>
      </c>
      <c r="B19" s="58"/>
      <c r="C19" s="58"/>
      <c r="D19" s="58"/>
      <c r="E19" s="58"/>
      <c r="F19" s="58"/>
      <c r="G19" s="58"/>
      <c r="H19" s="54"/>
      <c r="I19" s="54"/>
      <c r="J19" s="55"/>
      <c r="K19" s="55"/>
      <c r="M19" s="55"/>
      <c r="N19" s="55"/>
      <c r="O19" s="55"/>
    </row>
    <row r="20" spans="1:15" ht="18.75" x14ac:dyDescent="0.3">
      <c r="A20" s="54"/>
      <c r="B20" s="54"/>
      <c r="C20" s="54">
        <v>3453000501</v>
      </c>
      <c r="D20" s="54"/>
      <c r="E20" s="54"/>
      <c r="F20" s="54"/>
      <c r="G20" s="54"/>
      <c r="H20" s="54"/>
      <c r="I20" s="54"/>
      <c r="J20" s="55"/>
      <c r="K20" s="55"/>
      <c r="M20" s="55"/>
      <c r="N20" s="55"/>
      <c r="O20" s="55"/>
    </row>
    <row r="21" spans="1:15" ht="18.75" x14ac:dyDescent="0.3">
      <c r="A21" s="58" t="s">
        <v>108</v>
      </c>
      <c r="B21" s="58"/>
      <c r="C21" s="58"/>
      <c r="D21" s="58"/>
      <c r="E21" s="58"/>
      <c r="F21" s="58"/>
      <c r="G21" s="58"/>
      <c r="H21" s="54"/>
      <c r="I21" s="54"/>
      <c r="J21" s="55"/>
      <c r="K21" s="55"/>
      <c r="M21" s="55"/>
      <c r="N21" s="55"/>
      <c r="O21" s="55"/>
    </row>
    <row r="22" spans="1:15" ht="18.75" x14ac:dyDescent="0.3">
      <c r="A22" s="59"/>
      <c r="B22" s="59"/>
      <c r="C22" s="59"/>
      <c r="D22" s="59"/>
      <c r="E22" s="59"/>
      <c r="F22" s="59"/>
      <c r="G22" s="59"/>
      <c r="H22" s="54"/>
      <c r="I22" s="54"/>
      <c r="J22" s="55"/>
      <c r="K22" s="55"/>
      <c r="M22" s="55"/>
      <c r="N22" s="55"/>
      <c r="O22" s="55"/>
    </row>
    <row r="23" spans="1:15" ht="18.75" x14ac:dyDescent="0.3">
      <c r="A23" s="54" t="s">
        <v>109</v>
      </c>
      <c r="B23" s="54"/>
      <c r="C23" s="54"/>
      <c r="D23" s="59"/>
      <c r="E23" s="60" t="s">
        <v>139</v>
      </c>
      <c r="F23" s="54"/>
      <c r="G23" s="54"/>
      <c r="H23" s="59"/>
      <c r="I23" s="54"/>
      <c r="J23" s="55"/>
      <c r="K23" s="55"/>
      <c r="M23" s="55"/>
      <c r="N23" s="55"/>
      <c r="O23" s="55"/>
    </row>
    <row r="24" spans="1:15" ht="18.75" x14ac:dyDescent="0.3">
      <c r="A24" s="54"/>
      <c r="B24" s="54"/>
      <c r="C24" s="54"/>
      <c r="D24" s="54" t="s">
        <v>110</v>
      </c>
      <c r="E24" s="54"/>
      <c r="F24" s="54"/>
      <c r="G24" s="54"/>
      <c r="H24" s="54"/>
      <c r="I24" s="54"/>
      <c r="J24" s="55"/>
      <c r="K24" s="55"/>
      <c r="M24" s="55"/>
      <c r="N24" s="55"/>
      <c r="O24" s="55"/>
    </row>
    <row r="25" spans="1:15" ht="18.75" x14ac:dyDescent="0.3">
      <c r="A25" s="53" t="s">
        <v>140</v>
      </c>
      <c r="B25" s="53"/>
      <c r="C25" s="53"/>
      <c r="D25" s="53"/>
      <c r="E25" s="53"/>
      <c r="F25" s="53"/>
      <c r="G25" s="53"/>
      <c r="H25" s="54"/>
      <c r="I25" s="54"/>
      <c r="J25" s="55"/>
      <c r="K25" s="55"/>
      <c r="M25" s="55"/>
      <c r="N25" s="55"/>
      <c r="O25" s="55"/>
    </row>
    <row r="26" spans="1:15" ht="18.75" x14ac:dyDescent="0.3">
      <c r="A26" s="54" t="s">
        <v>111</v>
      </c>
      <c r="B26" s="54"/>
      <c r="C26" s="54"/>
      <c r="D26" s="54"/>
      <c r="E26" s="54"/>
      <c r="F26" s="54"/>
      <c r="G26" s="54"/>
      <c r="H26" s="54"/>
      <c r="I26" s="54"/>
      <c r="J26" s="55"/>
      <c r="K26" s="55"/>
      <c r="M26" s="55"/>
      <c r="N26" s="55"/>
      <c r="O26" s="55"/>
    </row>
    <row r="27" spans="1:15" ht="18.75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5"/>
      <c r="K27" s="55"/>
      <c r="M27" s="55"/>
      <c r="N27" s="55"/>
      <c r="O27" s="55"/>
    </row>
    <row r="28" spans="1:15" ht="18.75" x14ac:dyDescent="0.3">
      <c r="A28" s="189" t="s">
        <v>145</v>
      </c>
      <c r="B28" s="184"/>
      <c r="C28" s="184"/>
      <c r="D28" s="184"/>
      <c r="E28" s="184"/>
      <c r="F28" s="184"/>
      <c r="G28" s="184"/>
      <c r="H28" s="184"/>
      <c r="I28" s="184"/>
      <c r="J28" s="55"/>
      <c r="K28" s="55"/>
      <c r="M28" s="55"/>
      <c r="N28" s="55"/>
      <c r="O28" s="55"/>
    </row>
    <row r="29" spans="1:15" ht="18.75" x14ac:dyDescent="0.3">
      <c r="A29" s="184"/>
      <c r="B29" s="184"/>
      <c r="C29" s="184"/>
      <c r="D29" s="184"/>
      <c r="E29" s="184"/>
      <c r="F29" s="184"/>
      <c r="G29" s="184"/>
      <c r="H29" s="184"/>
      <c r="I29" s="184"/>
      <c r="J29" s="55"/>
      <c r="K29" s="55"/>
      <c r="M29" s="55"/>
      <c r="N29" s="55"/>
      <c r="O29" s="55"/>
    </row>
    <row r="30" spans="1:15" ht="18.75" x14ac:dyDescent="0.3">
      <c r="A30" s="54" t="s">
        <v>112</v>
      </c>
      <c r="B30" s="54"/>
      <c r="C30" s="54"/>
      <c r="D30" s="54"/>
      <c r="E30" s="54"/>
      <c r="F30" s="54"/>
      <c r="G30" s="54"/>
      <c r="H30" s="54"/>
      <c r="I30" s="54"/>
      <c r="J30" s="55"/>
      <c r="K30" s="55"/>
      <c r="M30" s="55"/>
      <c r="N30" s="55"/>
      <c r="O30" s="55"/>
    </row>
    <row r="31" spans="1:15" ht="18.75" x14ac:dyDescent="0.3">
      <c r="A31" s="54" t="s">
        <v>113</v>
      </c>
      <c r="B31" s="54"/>
      <c r="C31" s="54"/>
      <c r="D31" s="54"/>
      <c r="E31" s="54"/>
      <c r="F31" s="54"/>
      <c r="G31" s="54"/>
      <c r="H31" s="54"/>
      <c r="I31" s="54"/>
      <c r="J31" s="55"/>
      <c r="K31" s="55"/>
      <c r="M31" s="55"/>
      <c r="N31" s="55"/>
      <c r="O31" s="55"/>
    </row>
    <row r="32" spans="1:15" ht="18.75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5"/>
      <c r="K32" s="55"/>
      <c r="M32" s="55"/>
      <c r="N32" s="55"/>
      <c r="O32" s="55"/>
    </row>
    <row r="33" spans="1:15" ht="18.75" x14ac:dyDescent="0.3">
      <c r="A33" s="54"/>
      <c r="B33" s="54"/>
      <c r="C33" s="54"/>
      <c r="D33" s="54"/>
      <c r="E33" s="54"/>
      <c r="F33" s="54"/>
      <c r="G33" s="54"/>
      <c r="H33" s="54"/>
      <c r="I33" s="54"/>
      <c r="J33" s="55"/>
      <c r="K33" s="55"/>
      <c r="M33" s="55"/>
      <c r="N33" s="55"/>
      <c r="O33" s="55"/>
    </row>
    <row r="34" spans="1:15" ht="18.75" x14ac:dyDescent="0.3">
      <c r="A34" s="54"/>
      <c r="B34" s="185" t="s">
        <v>114</v>
      </c>
      <c r="C34" s="187" t="s">
        <v>115</v>
      </c>
      <c r="D34" s="187" t="s">
        <v>116</v>
      </c>
      <c r="E34" s="187" t="s">
        <v>117</v>
      </c>
      <c r="F34" s="197" t="s">
        <v>118</v>
      </c>
      <c r="G34" s="198"/>
      <c r="H34" s="197" t="s">
        <v>119</v>
      </c>
      <c r="I34" s="198"/>
      <c r="J34" s="55"/>
      <c r="K34" s="55"/>
      <c r="M34" s="55"/>
      <c r="N34" s="55"/>
      <c r="O34" s="55"/>
    </row>
    <row r="35" spans="1:15" ht="112.5" x14ac:dyDescent="0.3">
      <c r="A35" s="54"/>
      <c r="B35" s="186"/>
      <c r="C35" s="188"/>
      <c r="D35" s="188"/>
      <c r="E35" s="188"/>
      <c r="F35" s="61" t="s">
        <v>120</v>
      </c>
      <c r="G35" s="62" t="s">
        <v>121</v>
      </c>
      <c r="H35" s="61" t="s">
        <v>122</v>
      </c>
      <c r="I35" s="62" t="s">
        <v>123</v>
      </c>
      <c r="J35" s="55"/>
      <c r="K35" s="55"/>
      <c r="M35" s="55"/>
      <c r="N35" s="55"/>
      <c r="O35" s="55"/>
    </row>
    <row r="36" spans="1:15" ht="18.75" x14ac:dyDescent="0.3">
      <c r="A36" s="54"/>
      <c r="B36" s="63">
        <v>1</v>
      </c>
      <c r="C36" s="63">
        <v>2</v>
      </c>
      <c r="D36" s="64">
        <v>3</v>
      </c>
      <c r="E36" s="64">
        <v>4</v>
      </c>
      <c r="F36" s="63">
        <v>5</v>
      </c>
      <c r="G36" s="65">
        <v>6</v>
      </c>
      <c r="H36" s="63">
        <v>7</v>
      </c>
      <c r="I36" s="65">
        <v>8</v>
      </c>
      <c r="J36" s="55"/>
      <c r="K36" s="55"/>
      <c r="M36" s="55"/>
      <c r="N36" s="55"/>
      <c r="O36" s="55"/>
    </row>
    <row r="37" spans="1:15" ht="45" customHeight="1" x14ac:dyDescent="0.3">
      <c r="A37" s="54"/>
      <c r="B37" s="199">
        <v>1</v>
      </c>
      <c r="C37" s="200" t="s">
        <v>59</v>
      </c>
      <c r="D37" s="190" t="s">
        <v>55</v>
      </c>
      <c r="E37" s="77">
        <v>1.45</v>
      </c>
      <c r="F37" s="192">
        <v>1671.5</v>
      </c>
      <c r="G37" s="66">
        <f>E37*F37</f>
        <v>2423.6749999999997</v>
      </c>
      <c r="H37" s="67">
        <v>6</v>
      </c>
      <c r="I37" s="66">
        <f>G37*H37</f>
        <v>14542.05</v>
      </c>
      <c r="J37" s="55"/>
      <c r="K37" s="55"/>
      <c r="M37" s="55"/>
      <c r="N37" s="55"/>
      <c r="O37" s="55"/>
    </row>
    <row r="38" spans="1:15" ht="18.75" customHeight="1" x14ac:dyDescent="0.3">
      <c r="A38" s="54"/>
      <c r="B38" s="194"/>
      <c r="C38" s="191"/>
      <c r="D38" s="191"/>
      <c r="E38" s="77">
        <v>0.82799999999999996</v>
      </c>
      <c r="F38" s="193"/>
      <c r="G38" s="66">
        <f>E38*F37</f>
        <v>1384.002</v>
      </c>
      <c r="H38" s="67">
        <v>6</v>
      </c>
      <c r="I38" s="66">
        <f>G38*H38</f>
        <v>8304.0119999999988</v>
      </c>
      <c r="J38" s="55"/>
      <c r="K38" s="55"/>
      <c r="M38" s="55"/>
      <c r="N38" s="55"/>
      <c r="O38" s="55"/>
    </row>
    <row r="39" spans="1:15" ht="24.75" customHeight="1" x14ac:dyDescent="0.3">
      <c r="A39" s="54"/>
      <c r="B39" s="199">
        <v>2</v>
      </c>
      <c r="C39" s="178" t="s">
        <v>52</v>
      </c>
      <c r="D39" s="190" t="s">
        <v>55</v>
      </c>
      <c r="E39" s="78">
        <v>5.26</v>
      </c>
      <c r="F39" s="192">
        <v>1671.5</v>
      </c>
      <c r="G39" s="68">
        <f>E39*F39</f>
        <v>8792.09</v>
      </c>
      <c r="H39" s="67">
        <v>6</v>
      </c>
      <c r="I39" s="66">
        <f t="shared" ref="I39" si="0">G39*H39</f>
        <v>52752.54</v>
      </c>
      <c r="J39" s="55"/>
      <c r="K39" s="55"/>
      <c r="M39" s="55"/>
      <c r="N39" s="55"/>
      <c r="O39" s="55"/>
    </row>
    <row r="40" spans="1:15" ht="48.75" customHeight="1" x14ac:dyDescent="0.3">
      <c r="A40" s="54"/>
      <c r="B40" s="194"/>
      <c r="C40" s="194"/>
      <c r="D40" s="191"/>
      <c r="E40" s="78">
        <v>5.7919999999999998</v>
      </c>
      <c r="F40" s="193"/>
      <c r="G40" s="68">
        <f>E40*F39</f>
        <v>9681.3279999999995</v>
      </c>
      <c r="H40" s="67">
        <v>6</v>
      </c>
      <c r="I40" s="66">
        <f>G40*H40</f>
        <v>58087.967999999993</v>
      </c>
      <c r="J40" s="55"/>
      <c r="K40" s="55"/>
      <c r="M40" s="55"/>
      <c r="N40" s="55"/>
      <c r="O40" s="55"/>
    </row>
    <row r="41" spans="1:15" ht="36.75" customHeight="1" x14ac:dyDescent="0.3">
      <c r="A41" s="54"/>
      <c r="B41" s="199">
        <v>3</v>
      </c>
      <c r="C41" s="178" t="s">
        <v>51</v>
      </c>
      <c r="D41" s="190" t="s">
        <v>55</v>
      </c>
      <c r="E41" s="78">
        <v>0.57999999999999996</v>
      </c>
      <c r="F41" s="192">
        <v>1671.5</v>
      </c>
      <c r="G41" s="68">
        <f>E41*F41</f>
        <v>969.46999999999991</v>
      </c>
      <c r="H41" s="67">
        <v>6</v>
      </c>
      <c r="I41" s="68">
        <f>G41*H41</f>
        <v>5816.82</v>
      </c>
      <c r="J41" s="55"/>
      <c r="K41" s="55"/>
      <c r="M41" s="55"/>
      <c r="N41" s="55"/>
      <c r="O41" s="55"/>
    </row>
    <row r="42" spans="1:15" ht="21.75" customHeight="1" x14ac:dyDescent="0.3">
      <c r="A42" s="54"/>
      <c r="B42" s="194"/>
      <c r="C42" s="194"/>
      <c r="D42" s="191"/>
      <c r="E42" s="78">
        <v>0.59</v>
      </c>
      <c r="F42" s="193"/>
      <c r="G42" s="68">
        <f>E42*F41</f>
        <v>986.18499999999995</v>
      </c>
      <c r="H42" s="67">
        <v>6</v>
      </c>
      <c r="I42" s="68">
        <f>G42*H42</f>
        <v>5917.11</v>
      </c>
      <c r="J42" s="55"/>
      <c r="K42" s="55"/>
      <c r="M42" s="55"/>
      <c r="N42" s="55"/>
      <c r="O42" s="55"/>
    </row>
    <row r="43" spans="1:15" ht="31.5" customHeight="1" x14ac:dyDescent="0.3">
      <c r="A43" s="54"/>
      <c r="B43" s="199">
        <v>4</v>
      </c>
      <c r="C43" s="178" t="s">
        <v>60</v>
      </c>
      <c r="D43" s="190" t="s">
        <v>55</v>
      </c>
      <c r="E43" s="78">
        <v>2.2400000000000002</v>
      </c>
      <c r="F43" s="192">
        <v>1671.5</v>
      </c>
      <c r="G43" s="68">
        <f>E43*F43</f>
        <v>3744.1600000000003</v>
      </c>
      <c r="H43" s="67">
        <v>6</v>
      </c>
      <c r="I43" s="68">
        <f>G43*H43</f>
        <v>22464.960000000003</v>
      </c>
      <c r="J43" s="55"/>
      <c r="K43" s="55"/>
      <c r="M43" s="55"/>
      <c r="N43" s="55"/>
      <c r="O43" s="55"/>
    </row>
    <row r="44" spans="1:15" ht="23.25" customHeight="1" x14ac:dyDescent="0.3">
      <c r="A44" s="54"/>
      <c r="B44" s="194"/>
      <c r="C44" s="194"/>
      <c r="D44" s="191"/>
      <c r="E44" s="78">
        <v>2.46</v>
      </c>
      <c r="F44" s="193"/>
      <c r="G44" s="68">
        <f>E44*F43</f>
        <v>4111.8900000000003</v>
      </c>
      <c r="H44" s="67">
        <v>6</v>
      </c>
      <c r="I44" s="68">
        <f>G44*H44</f>
        <v>24671.340000000004</v>
      </c>
      <c r="J44" s="55"/>
      <c r="K44" s="55"/>
      <c r="M44" s="55"/>
      <c r="N44" s="55"/>
      <c r="O44" s="55"/>
    </row>
    <row r="45" spans="1:15" ht="17.25" customHeight="1" x14ac:dyDescent="0.3">
      <c r="A45" s="54"/>
      <c r="B45" s="199">
        <v>5</v>
      </c>
      <c r="C45" s="178" t="s">
        <v>61</v>
      </c>
      <c r="D45" s="190" t="s">
        <v>55</v>
      </c>
      <c r="E45" s="78">
        <v>1.93</v>
      </c>
      <c r="F45" s="192">
        <v>1671.5</v>
      </c>
      <c r="G45" s="68">
        <f>E45*F45</f>
        <v>3225.9949999999999</v>
      </c>
      <c r="H45" s="67">
        <v>6</v>
      </c>
      <c r="I45" s="68">
        <f>G45*H46</f>
        <v>19355.97</v>
      </c>
      <c r="J45" s="55"/>
      <c r="K45" s="55"/>
      <c r="M45" s="55"/>
      <c r="N45" s="55"/>
      <c r="O45" s="55"/>
    </row>
    <row r="46" spans="1:15" ht="18.75" x14ac:dyDescent="0.3">
      <c r="A46" s="54"/>
      <c r="B46" s="194"/>
      <c r="C46" s="194"/>
      <c r="D46" s="191"/>
      <c r="E46" s="78">
        <v>2.75</v>
      </c>
      <c r="F46" s="193"/>
      <c r="G46" s="68">
        <f>E46*F45</f>
        <v>4596.625</v>
      </c>
      <c r="H46" s="67">
        <v>6</v>
      </c>
      <c r="I46" s="68">
        <f t="shared" ref="I46:I52" si="1">G46*H46</f>
        <v>27579.75</v>
      </c>
      <c r="J46" s="55"/>
      <c r="K46" s="55"/>
      <c r="M46" s="55"/>
      <c r="N46" s="55"/>
      <c r="O46" s="55"/>
    </row>
    <row r="47" spans="1:15" ht="18.75" x14ac:dyDescent="0.3">
      <c r="A47" s="54"/>
      <c r="B47" s="199">
        <v>6</v>
      </c>
      <c r="C47" s="199" t="s">
        <v>58</v>
      </c>
      <c r="D47" s="190" t="s">
        <v>55</v>
      </c>
      <c r="E47" s="78">
        <v>4.8499999999999996</v>
      </c>
      <c r="F47" s="192">
        <v>1671.5</v>
      </c>
      <c r="G47" s="68">
        <f>E47*F47</f>
        <v>8106.7749999999996</v>
      </c>
      <c r="H47" s="67">
        <v>6</v>
      </c>
      <c r="I47" s="68">
        <f t="shared" si="1"/>
        <v>48640.649999999994</v>
      </c>
      <c r="J47" s="55"/>
      <c r="K47" s="55"/>
      <c r="M47" s="55"/>
      <c r="N47" s="55"/>
      <c r="O47" s="55"/>
    </row>
    <row r="48" spans="1:15" ht="18.75" x14ac:dyDescent="0.3">
      <c r="A48" s="54"/>
      <c r="B48" s="194"/>
      <c r="C48" s="194"/>
      <c r="D48" s="191"/>
      <c r="E48" s="78">
        <v>5.0999999999999996</v>
      </c>
      <c r="F48" s="193"/>
      <c r="G48" s="68">
        <f>E48*F47</f>
        <v>8524.65</v>
      </c>
      <c r="H48" s="67">
        <v>6</v>
      </c>
      <c r="I48" s="68">
        <f t="shared" si="1"/>
        <v>51147.899999999994</v>
      </c>
      <c r="J48" s="55"/>
      <c r="K48" s="55"/>
      <c r="M48" s="55"/>
      <c r="N48" s="55"/>
      <c r="O48" s="55"/>
    </row>
    <row r="49" spans="1:15" ht="18.75" x14ac:dyDescent="0.3">
      <c r="A49" s="54"/>
      <c r="B49" s="199">
        <v>7</v>
      </c>
      <c r="C49" s="178" t="s">
        <v>53</v>
      </c>
      <c r="D49" s="190" t="s">
        <v>55</v>
      </c>
      <c r="E49" s="78">
        <v>4.46</v>
      </c>
      <c r="F49" s="192">
        <v>1671.5</v>
      </c>
      <c r="G49" s="68">
        <f>E49*F49</f>
        <v>7454.89</v>
      </c>
      <c r="H49" s="67">
        <v>6</v>
      </c>
      <c r="I49" s="68">
        <f t="shared" si="1"/>
        <v>44729.340000000004</v>
      </c>
      <c r="J49" s="55"/>
      <c r="K49" s="55"/>
      <c r="M49" s="55"/>
      <c r="N49" s="55"/>
      <c r="O49" s="55"/>
    </row>
    <row r="50" spans="1:15" ht="18.75" x14ac:dyDescent="0.3">
      <c r="A50" s="54"/>
      <c r="B50" s="194"/>
      <c r="C50" s="194"/>
      <c r="D50" s="191"/>
      <c r="E50" s="78">
        <v>4.88</v>
      </c>
      <c r="F50" s="193"/>
      <c r="G50" s="68">
        <f>E50*F49</f>
        <v>8156.92</v>
      </c>
      <c r="H50" s="67">
        <v>6</v>
      </c>
      <c r="I50" s="68">
        <f t="shared" si="1"/>
        <v>48941.520000000004</v>
      </c>
      <c r="J50" s="55"/>
      <c r="K50" s="55"/>
      <c r="M50" s="55"/>
      <c r="N50" s="55"/>
      <c r="O50" s="55"/>
    </row>
    <row r="51" spans="1:15" ht="18.75" x14ac:dyDescent="0.3">
      <c r="A51" s="54"/>
      <c r="B51" s="199">
        <v>8</v>
      </c>
      <c r="C51" s="178" t="s">
        <v>63</v>
      </c>
      <c r="D51" s="190" t="s">
        <v>55</v>
      </c>
      <c r="E51" s="78">
        <v>0.73</v>
      </c>
      <c r="F51" s="192">
        <v>1671.5</v>
      </c>
      <c r="G51" s="68">
        <f>E51*F51</f>
        <v>1220.1949999999999</v>
      </c>
      <c r="H51" s="67">
        <v>6</v>
      </c>
      <c r="I51" s="68">
        <f t="shared" si="1"/>
        <v>7321.17</v>
      </c>
      <c r="J51" s="55"/>
      <c r="K51" s="55"/>
      <c r="M51" s="55"/>
      <c r="N51" s="55"/>
      <c r="O51" s="55"/>
    </row>
    <row r="52" spans="1:15" ht="18.75" x14ac:dyDescent="0.3">
      <c r="A52" s="54"/>
      <c r="B52" s="194"/>
      <c r="C52" s="194"/>
      <c r="D52" s="191"/>
      <c r="E52" s="78">
        <v>1.1499999999999999</v>
      </c>
      <c r="F52" s="193"/>
      <c r="G52" s="68">
        <f>E52*F51</f>
        <v>1922.2249999999999</v>
      </c>
      <c r="H52" s="67">
        <v>6</v>
      </c>
      <c r="I52" s="68">
        <f t="shared" si="1"/>
        <v>11533.349999999999</v>
      </c>
      <c r="J52" s="55"/>
      <c r="K52" s="55"/>
      <c r="M52" s="55"/>
      <c r="N52" s="55"/>
      <c r="O52" s="55"/>
    </row>
    <row r="53" spans="1:15" ht="18.75" x14ac:dyDescent="0.3">
      <c r="A53" s="54"/>
      <c r="B53" s="180" t="s">
        <v>142</v>
      </c>
      <c r="C53" s="202"/>
      <c r="D53" s="202"/>
      <c r="E53" s="202"/>
      <c r="F53" s="202"/>
      <c r="G53" s="202"/>
      <c r="H53" s="203"/>
      <c r="I53" s="69">
        <f>SUM(I37:I52)</f>
        <v>451806.44999999995</v>
      </c>
      <c r="J53" s="55"/>
      <c r="K53" s="55"/>
      <c r="M53" s="55"/>
      <c r="N53" s="55"/>
      <c r="O53" s="55"/>
    </row>
    <row r="54" spans="1:15" ht="18.75" x14ac:dyDescent="0.3">
      <c r="A54" s="54"/>
      <c r="B54" s="54"/>
      <c r="C54" s="54"/>
      <c r="D54" s="54"/>
      <c r="E54" s="54"/>
      <c r="F54" s="54"/>
      <c r="G54" s="54"/>
      <c r="H54" s="54"/>
      <c r="I54" s="54"/>
      <c r="J54" s="55"/>
      <c r="K54" s="55"/>
      <c r="M54" s="55"/>
      <c r="N54" s="55"/>
      <c r="O54" s="55"/>
    </row>
    <row r="55" spans="1:15" ht="18.75" x14ac:dyDescent="0.3">
      <c r="A55" s="54"/>
      <c r="B55" s="54"/>
      <c r="C55" s="54"/>
      <c r="D55" s="54"/>
      <c r="E55" s="54"/>
      <c r="F55" s="54"/>
      <c r="G55" s="54"/>
      <c r="H55" s="54"/>
      <c r="I55" s="54"/>
      <c r="J55" s="55"/>
      <c r="K55" s="55"/>
      <c r="M55" s="55"/>
      <c r="N55" s="55"/>
      <c r="O55" s="55"/>
    </row>
    <row r="56" spans="1:15" ht="18.75" x14ac:dyDescent="0.3">
      <c r="A56" s="54" t="s">
        <v>124</v>
      </c>
      <c r="B56" s="54"/>
      <c r="C56" s="54"/>
      <c r="D56" s="54"/>
      <c r="E56" s="54"/>
      <c r="F56" s="54"/>
      <c r="G56" s="54"/>
      <c r="H56" s="54"/>
      <c r="I56" s="54"/>
      <c r="J56" s="55"/>
      <c r="K56" s="55"/>
      <c r="M56" s="55"/>
      <c r="N56" s="55"/>
      <c r="O56" s="55"/>
    </row>
    <row r="57" spans="1:15" ht="18.75" x14ac:dyDescent="0.3">
      <c r="A57" s="54" t="s">
        <v>125</v>
      </c>
      <c r="B57" s="54"/>
      <c r="C57" s="54"/>
      <c r="D57" s="54"/>
      <c r="E57" s="54"/>
      <c r="F57" s="54"/>
      <c r="G57" s="54"/>
      <c r="H57" s="54"/>
      <c r="I57" s="54"/>
      <c r="J57" s="55"/>
      <c r="K57" s="55"/>
      <c r="M57" s="55"/>
      <c r="N57" s="55"/>
      <c r="O57" s="55"/>
    </row>
    <row r="58" spans="1:15" s="74" customFormat="1" ht="39" customHeight="1" x14ac:dyDescent="0.3">
      <c r="A58" s="189" t="s">
        <v>126</v>
      </c>
      <c r="B58" s="201"/>
      <c r="C58" s="201"/>
      <c r="D58" s="201"/>
      <c r="E58" s="201"/>
      <c r="F58" s="201"/>
      <c r="G58" s="201"/>
      <c r="H58" s="201"/>
      <c r="I58" s="201"/>
    </row>
    <row r="59" spans="1:15" s="74" customFormat="1" x14ac:dyDescent="0.25"/>
    <row r="60" spans="1:15" ht="18.75" x14ac:dyDescent="0.3">
      <c r="A60" s="54" t="s">
        <v>127</v>
      </c>
      <c r="B60" s="54"/>
      <c r="C60" s="54"/>
      <c r="D60" s="54"/>
      <c r="E60" s="54"/>
      <c r="F60" s="54"/>
      <c r="G60" s="54"/>
      <c r="H60" s="54"/>
      <c r="I60" s="54"/>
      <c r="J60" s="55"/>
      <c r="K60" s="55"/>
      <c r="M60" s="55"/>
      <c r="N60" s="55"/>
      <c r="O60" s="55"/>
    </row>
    <row r="61" spans="1:15" ht="18.75" x14ac:dyDescent="0.3">
      <c r="A61" s="54" t="s">
        <v>128</v>
      </c>
      <c r="B61" s="54"/>
      <c r="C61" s="54"/>
      <c r="D61" s="54"/>
      <c r="E61" s="54"/>
      <c r="F61" s="54"/>
      <c r="G61" s="54"/>
      <c r="H61" s="54"/>
      <c r="I61" s="54"/>
      <c r="J61" s="55"/>
      <c r="K61" s="55"/>
      <c r="M61" s="55"/>
      <c r="N61" s="55"/>
      <c r="O61" s="55"/>
    </row>
    <row r="62" spans="1:15" ht="18.75" x14ac:dyDescent="0.3">
      <c r="A62" s="54"/>
      <c r="B62" s="54"/>
      <c r="C62" s="54"/>
      <c r="D62" s="54"/>
      <c r="E62" s="54"/>
      <c r="F62" s="54"/>
      <c r="G62" s="54"/>
      <c r="H62" s="54"/>
      <c r="I62" s="54"/>
      <c r="J62" s="55"/>
      <c r="K62" s="55"/>
      <c r="M62" s="55"/>
      <c r="N62" s="55"/>
      <c r="O62" s="55"/>
    </row>
    <row r="63" spans="1:15" ht="15.75" customHeight="1" x14ac:dyDescent="0.3">
      <c r="A63" s="54"/>
      <c r="B63" s="185" t="s">
        <v>114</v>
      </c>
      <c r="C63" s="187" t="s">
        <v>115</v>
      </c>
      <c r="D63" s="187" t="s">
        <v>129</v>
      </c>
      <c r="E63" s="187" t="s">
        <v>130</v>
      </c>
      <c r="F63" s="54"/>
      <c r="G63" s="54"/>
      <c r="H63" s="54"/>
      <c r="I63" s="54"/>
      <c r="J63" s="55"/>
      <c r="K63" s="55"/>
      <c r="M63" s="55"/>
      <c r="N63" s="55"/>
      <c r="O63" s="55"/>
    </row>
    <row r="64" spans="1:15" ht="117.75" customHeight="1" x14ac:dyDescent="0.3">
      <c r="A64" s="54"/>
      <c r="B64" s="186"/>
      <c r="C64" s="188"/>
      <c r="D64" s="188"/>
      <c r="E64" s="188"/>
      <c r="F64" s="54"/>
      <c r="G64" s="54"/>
      <c r="H64" s="54"/>
      <c r="I64" s="54"/>
      <c r="J64" s="55"/>
      <c r="K64" s="55"/>
      <c r="M64" s="55"/>
      <c r="N64" s="55"/>
      <c r="O64" s="55"/>
    </row>
    <row r="65" spans="1:15" ht="18.75" x14ac:dyDescent="0.3">
      <c r="A65" s="54"/>
      <c r="B65" s="63">
        <v>1</v>
      </c>
      <c r="C65" s="63">
        <v>2</v>
      </c>
      <c r="D65" s="64">
        <v>3</v>
      </c>
      <c r="E65" s="64">
        <v>4</v>
      </c>
      <c r="F65" s="54"/>
      <c r="G65" s="54"/>
      <c r="H65" s="54"/>
      <c r="I65" s="54"/>
      <c r="J65" s="55"/>
      <c r="K65" s="55"/>
      <c r="M65" s="55"/>
      <c r="N65" s="55"/>
      <c r="O65" s="55"/>
    </row>
    <row r="66" spans="1:15" ht="37.5" x14ac:dyDescent="0.3">
      <c r="A66" s="54"/>
      <c r="B66" s="70"/>
      <c r="C66" s="73" t="s">
        <v>143</v>
      </c>
      <c r="D66" s="71" t="s">
        <v>144</v>
      </c>
      <c r="E66" s="72">
        <v>143682</v>
      </c>
      <c r="F66" s="54"/>
      <c r="G66" s="54"/>
      <c r="H66" s="54"/>
      <c r="I66" s="54"/>
      <c r="J66" s="55"/>
      <c r="K66" s="55"/>
      <c r="M66" s="55"/>
      <c r="N66" s="55"/>
      <c r="O66" s="55"/>
    </row>
    <row r="67" spans="1:15" ht="18.75" x14ac:dyDescent="0.3">
      <c r="A67" s="54"/>
      <c r="B67" s="180" t="s">
        <v>151</v>
      </c>
      <c r="C67" s="182"/>
      <c r="D67" s="71"/>
      <c r="E67" s="71"/>
      <c r="F67" s="54"/>
      <c r="G67" s="54"/>
      <c r="H67" s="54"/>
      <c r="I67" s="54"/>
      <c r="J67" s="55"/>
      <c r="K67" s="55"/>
      <c r="M67" s="55"/>
      <c r="N67" s="55"/>
      <c r="O67" s="55"/>
    </row>
    <row r="68" spans="1:15" ht="18.75" x14ac:dyDescent="0.3">
      <c r="A68" s="54"/>
      <c r="B68" s="54"/>
      <c r="C68" s="54"/>
      <c r="D68" s="54"/>
      <c r="E68" s="54"/>
      <c r="F68" s="54"/>
      <c r="G68" s="54"/>
      <c r="H68" s="54"/>
      <c r="I68" s="54"/>
      <c r="J68" s="55"/>
      <c r="K68" s="55"/>
      <c r="M68" s="55"/>
      <c r="N68" s="55"/>
      <c r="O68" s="55"/>
    </row>
    <row r="69" spans="1:15" ht="18.75" x14ac:dyDescent="0.3">
      <c r="A69" s="54" t="s">
        <v>131</v>
      </c>
      <c r="B69" s="54"/>
      <c r="C69" s="54"/>
      <c r="D69" s="54"/>
      <c r="E69" s="54"/>
      <c r="F69" s="54"/>
      <c r="G69" s="54"/>
      <c r="H69" s="54"/>
      <c r="I69" s="54"/>
      <c r="J69" s="55"/>
      <c r="K69" s="55"/>
      <c r="M69" s="55"/>
      <c r="N69" s="55"/>
      <c r="O69" s="55"/>
    </row>
    <row r="70" spans="1:15" ht="18.75" x14ac:dyDescent="0.3">
      <c r="A70" s="54"/>
      <c r="B70" s="54"/>
      <c r="C70" s="54"/>
      <c r="D70" s="54"/>
      <c r="E70" s="54"/>
      <c r="F70" s="54"/>
      <c r="G70" s="54"/>
      <c r="H70" s="54"/>
      <c r="I70" s="54"/>
      <c r="J70" s="55"/>
      <c r="K70" s="55"/>
      <c r="M70" s="55"/>
      <c r="N70" s="55"/>
      <c r="O70" s="55"/>
    </row>
    <row r="71" spans="1:15" ht="45.75" customHeight="1" x14ac:dyDescent="0.3">
      <c r="A71" s="189" t="s">
        <v>132</v>
      </c>
      <c r="B71" s="184"/>
      <c r="C71" s="184"/>
      <c r="D71" s="184"/>
      <c r="E71" s="184"/>
      <c r="F71" s="184"/>
      <c r="G71" s="184"/>
      <c r="H71" s="54"/>
      <c r="I71" s="54"/>
      <c r="J71" s="55"/>
      <c r="K71" s="55"/>
      <c r="M71" s="55"/>
      <c r="N71" s="55"/>
      <c r="O71" s="55"/>
    </row>
    <row r="72" spans="1:15" ht="18.75" x14ac:dyDescent="0.3">
      <c r="A72" s="54"/>
      <c r="B72" s="54"/>
      <c r="C72" s="54"/>
      <c r="D72" s="54"/>
      <c r="E72" s="54"/>
      <c r="F72" s="54"/>
      <c r="G72" s="54"/>
      <c r="H72" s="54"/>
      <c r="I72" s="54"/>
      <c r="J72" s="55"/>
      <c r="K72" s="55"/>
      <c r="M72" s="55"/>
      <c r="N72" s="55"/>
      <c r="O72" s="55"/>
    </row>
    <row r="73" spans="1:15" ht="18.75" x14ac:dyDescent="0.3">
      <c r="A73" s="54"/>
      <c r="B73" s="185" t="s">
        <v>114</v>
      </c>
      <c r="C73" s="187" t="s">
        <v>133</v>
      </c>
      <c r="D73" s="187" t="s">
        <v>134</v>
      </c>
      <c r="E73" s="187" t="s">
        <v>135</v>
      </c>
      <c r="F73" s="54"/>
      <c r="G73" s="54"/>
      <c r="H73" s="54"/>
      <c r="I73" s="54"/>
      <c r="J73" s="55"/>
      <c r="K73" s="55"/>
      <c r="M73" s="55"/>
      <c r="N73" s="55"/>
      <c r="O73" s="55"/>
    </row>
    <row r="74" spans="1:15" ht="216" customHeight="1" x14ac:dyDescent="0.3">
      <c r="A74" s="54"/>
      <c r="B74" s="186"/>
      <c r="C74" s="188"/>
      <c r="D74" s="188"/>
      <c r="E74" s="188"/>
      <c r="F74" s="54"/>
      <c r="G74" s="54"/>
      <c r="H74" s="54"/>
      <c r="I74" s="54"/>
      <c r="J74" s="55"/>
      <c r="K74" s="55"/>
      <c r="M74" s="55"/>
      <c r="N74" s="55"/>
      <c r="O74" s="55"/>
    </row>
    <row r="75" spans="1:15" ht="18.75" x14ac:dyDescent="0.3">
      <c r="A75" s="54"/>
      <c r="B75" s="63">
        <v>1</v>
      </c>
      <c r="C75" s="63">
        <v>2</v>
      </c>
      <c r="D75" s="64">
        <v>3</v>
      </c>
      <c r="E75" s="64">
        <v>4</v>
      </c>
      <c r="F75" s="54"/>
      <c r="G75" s="54"/>
      <c r="H75" s="54"/>
      <c r="I75" s="54"/>
      <c r="J75" s="55"/>
      <c r="K75" s="55"/>
      <c r="M75" s="55"/>
      <c r="N75" s="55"/>
      <c r="O75" s="55"/>
    </row>
    <row r="76" spans="1:15" ht="18.75" x14ac:dyDescent="0.3">
      <c r="A76" s="54"/>
      <c r="B76" s="70"/>
      <c r="C76" s="70"/>
      <c r="D76" s="71"/>
      <c r="E76" s="71"/>
      <c r="F76" s="54"/>
      <c r="G76" s="54"/>
      <c r="H76" s="54"/>
      <c r="I76" s="54"/>
      <c r="J76" s="55"/>
      <c r="K76" s="55"/>
      <c r="M76" s="55"/>
      <c r="N76" s="55"/>
      <c r="O76" s="55"/>
    </row>
    <row r="77" spans="1:15" ht="18.75" x14ac:dyDescent="0.3">
      <c r="A77" s="54"/>
      <c r="B77" s="70"/>
      <c r="C77" s="70"/>
      <c r="D77" s="71"/>
      <c r="E77" s="71"/>
      <c r="F77" s="54"/>
      <c r="G77" s="54"/>
      <c r="H77" s="54"/>
      <c r="I77" s="54"/>
      <c r="J77" s="55"/>
      <c r="K77" s="55"/>
      <c r="M77" s="55"/>
      <c r="N77" s="55"/>
      <c r="O77" s="55"/>
    </row>
    <row r="78" spans="1:15" ht="18.75" x14ac:dyDescent="0.3">
      <c r="A78" s="54"/>
      <c r="B78" s="70"/>
      <c r="C78" s="70"/>
      <c r="D78" s="71"/>
      <c r="E78" s="71"/>
      <c r="F78" s="54"/>
      <c r="G78" s="54"/>
      <c r="H78" s="54"/>
      <c r="I78" s="54"/>
      <c r="J78" s="55"/>
      <c r="K78" s="55"/>
      <c r="M78" s="55"/>
      <c r="N78" s="55"/>
      <c r="O78" s="55"/>
    </row>
    <row r="79" spans="1:15" ht="18.75" x14ac:dyDescent="0.3">
      <c r="A79" s="54"/>
      <c r="B79" s="70"/>
      <c r="C79" s="70"/>
      <c r="D79" s="71"/>
      <c r="E79" s="71"/>
      <c r="F79" s="54"/>
      <c r="G79" s="54"/>
      <c r="H79" s="54"/>
      <c r="I79" s="54"/>
      <c r="J79" s="55"/>
      <c r="K79" s="55"/>
      <c r="M79" s="55"/>
      <c r="N79" s="55"/>
      <c r="O79" s="55"/>
    </row>
    <row r="80" spans="1:15" ht="18.75" x14ac:dyDescent="0.3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M80" s="55"/>
      <c r="N80" s="55"/>
      <c r="O80" s="55"/>
    </row>
    <row r="81" spans="1:15" ht="108.75" customHeight="1" x14ac:dyDescent="0.3">
      <c r="A81" s="183" t="s">
        <v>146</v>
      </c>
      <c r="B81" s="184"/>
      <c r="C81" s="184"/>
      <c r="D81" s="184"/>
      <c r="E81" s="184"/>
      <c r="F81" s="184"/>
      <c r="G81" s="55"/>
      <c r="H81" s="55"/>
      <c r="I81" s="55"/>
      <c r="J81" s="55"/>
      <c r="K81" s="55"/>
      <c r="M81" s="55"/>
      <c r="N81" s="55"/>
      <c r="O81" s="55"/>
    </row>
    <row r="82" spans="1:15" ht="18.75" x14ac:dyDescent="0.3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M82" s="55"/>
      <c r="N82" s="55"/>
      <c r="O82" s="55"/>
    </row>
    <row r="83" spans="1:15" ht="18.75" customHeight="1" x14ac:dyDescent="0.3">
      <c r="A83" s="55"/>
      <c r="B83" s="185" t="s">
        <v>114</v>
      </c>
      <c r="C83" s="187" t="s">
        <v>147</v>
      </c>
      <c r="D83" s="187" t="s">
        <v>148</v>
      </c>
      <c r="E83" s="187" t="s">
        <v>149</v>
      </c>
      <c r="F83" s="187" t="s">
        <v>154</v>
      </c>
      <c r="G83" s="178" t="s">
        <v>150</v>
      </c>
      <c r="H83" s="55"/>
      <c r="I83" s="55"/>
      <c r="J83" s="55"/>
      <c r="K83" s="55"/>
      <c r="M83" s="55"/>
      <c r="N83" s="55"/>
      <c r="O83" s="55"/>
    </row>
    <row r="84" spans="1:15" ht="75" customHeight="1" x14ac:dyDescent="0.3">
      <c r="A84" s="55"/>
      <c r="B84" s="186"/>
      <c r="C84" s="188"/>
      <c r="D84" s="188"/>
      <c r="E84" s="188"/>
      <c r="F84" s="188"/>
      <c r="G84" s="179"/>
      <c r="H84" s="55"/>
      <c r="I84" s="55"/>
      <c r="J84" s="55"/>
      <c r="K84" s="55"/>
      <c r="M84" s="55"/>
      <c r="N84" s="55"/>
      <c r="O84" s="55"/>
    </row>
    <row r="85" spans="1:15" ht="18.75" x14ac:dyDescent="0.3">
      <c r="A85" s="55"/>
      <c r="B85" s="63">
        <v>1</v>
      </c>
      <c r="C85" s="63">
        <v>2</v>
      </c>
      <c r="D85" s="64">
        <v>3</v>
      </c>
      <c r="E85" s="64">
        <v>4</v>
      </c>
      <c r="F85" s="63">
        <v>5</v>
      </c>
      <c r="G85" s="63">
        <v>6</v>
      </c>
      <c r="H85" s="55"/>
      <c r="I85" s="55"/>
      <c r="J85" s="55"/>
      <c r="K85" s="55"/>
      <c r="M85" s="55"/>
      <c r="N85" s="55"/>
      <c r="O85" s="55"/>
    </row>
    <row r="86" spans="1:15" ht="56.25" x14ac:dyDescent="0.3">
      <c r="A86" s="55"/>
      <c r="B86" s="70">
        <v>1</v>
      </c>
      <c r="C86" s="73" t="s">
        <v>152</v>
      </c>
      <c r="D86" s="71"/>
      <c r="E86" s="71"/>
      <c r="F86" s="76"/>
      <c r="G86" s="76"/>
      <c r="H86" s="55"/>
      <c r="I86" s="55"/>
      <c r="J86" s="55"/>
      <c r="K86" s="55"/>
      <c r="M86" s="55"/>
      <c r="N86" s="55"/>
      <c r="O86" s="55"/>
    </row>
    <row r="87" spans="1:15" ht="37.5" x14ac:dyDescent="0.3">
      <c r="A87" s="55"/>
      <c r="B87" s="70">
        <v>2</v>
      </c>
      <c r="C87" s="73" t="s">
        <v>153</v>
      </c>
      <c r="D87" s="71"/>
      <c r="E87" s="71"/>
      <c r="F87" s="75"/>
      <c r="G87" s="75"/>
      <c r="H87" s="55"/>
      <c r="I87" s="55"/>
      <c r="J87" s="55"/>
      <c r="K87" s="55"/>
      <c r="M87" s="55"/>
      <c r="N87" s="55"/>
      <c r="O87" s="55"/>
    </row>
    <row r="88" spans="1:15" ht="18.75" x14ac:dyDescent="0.3">
      <c r="A88" s="55"/>
      <c r="B88" s="180" t="s">
        <v>151</v>
      </c>
      <c r="C88" s="181"/>
      <c r="D88" s="71"/>
      <c r="E88" s="71"/>
      <c r="F88" s="75"/>
      <c r="G88" s="75"/>
      <c r="H88" s="55"/>
      <c r="I88" s="55"/>
      <c r="J88" s="55"/>
      <c r="K88" s="55"/>
      <c r="M88" s="55"/>
      <c r="N88" s="55"/>
      <c r="O88" s="55"/>
    </row>
    <row r="89" spans="1:15" ht="18.75" x14ac:dyDescent="0.3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M89" s="55"/>
      <c r="N89" s="55"/>
      <c r="O89" s="55"/>
    </row>
    <row r="90" spans="1:15" ht="18.75" x14ac:dyDescent="0.3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M90" s="55"/>
      <c r="N90" s="55"/>
      <c r="O90" s="55"/>
    </row>
    <row r="91" spans="1:15" ht="18.75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M91" s="55"/>
      <c r="N91" s="55"/>
      <c r="O91" s="55"/>
    </row>
    <row r="92" spans="1:15" ht="18.75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M92" s="55"/>
      <c r="N92" s="55"/>
      <c r="O92" s="55"/>
    </row>
    <row r="93" spans="1:15" ht="18.75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M93" s="55"/>
      <c r="N93" s="55"/>
      <c r="O93" s="55"/>
    </row>
    <row r="94" spans="1:15" ht="18.75" x14ac:dyDescent="0.3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M94" s="55"/>
      <c r="N94" s="55"/>
      <c r="O94" s="55"/>
    </row>
    <row r="95" spans="1:15" ht="18.75" x14ac:dyDescent="0.3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M95" s="55"/>
      <c r="N95" s="55"/>
      <c r="O95" s="55"/>
    </row>
  </sheetData>
  <mergeCells count="61">
    <mergeCell ref="D47:D48"/>
    <mergeCell ref="C47:C48"/>
    <mergeCell ref="B47:B48"/>
    <mergeCell ref="F47:F48"/>
    <mergeCell ref="D49:D50"/>
    <mergeCell ref="C49:C50"/>
    <mergeCell ref="B49:B50"/>
    <mergeCell ref="F49:F50"/>
    <mergeCell ref="A58:I58"/>
    <mergeCell ref="D51:D52"/>
    <mergeCell ref="B51:B52"/>
    <mergeCell ref="C51:C52"/>
    <mergeCell ref="F51:F52"/>
    <mergeCell ref="B53:H53"/>
    <mergeCell ref="D45:D46"/>
    <mergeCell ref="C45:C46"/>
    <mergeCell ref="B45:B46"/>
    <mergeCell ref="F45:F46"/>
    <mergeCell ref="C37:C38"/>
    <mergeCell ref="B37:B38"/>
    <mergeCell ref="D37:D38"/>
    <mergeCell ref="D39:D40"/>
    <mergeCell ref="C39:C40"/>
    <mergeCell ref="B39:B40"/>
    <mergeCell ref="F37:F38"/>
    <mergeCell ref="F39:F40"/>
    <mergeCell ref="D41:D42"/>
    <mergeCell ref="F41:F42"/>
    <mergeCell ref="C41:C42"/>
    <mergeCell ref="B41:B42"/>
    <mergeCell ref="D43:D44"/>
    <mergeCell ref="F43:F44"/>
    <mergeCell ref="C43:C44"/>
    <mergeCell ref="A8:G8"/>
    <mergeCell ref="A11:H11"/>
    <mergeCell ref="B34:B35"/>
    <mergeCell ref="C34:C35"/>
    <mergeCell ref="D34:D35"/>
    <mergeCell ref="E34:E35"/>
    <mergeCell ref="F34:G34"/>
    <mergeCell ref="H34:I34"/>
    <mergeCell ref="A28:I29"/>
    <mergeCell ref="B43:B44"/>
    <mergeCell ref="B63:B64"/>
    <mergeCell ref="C63:C64"/>
    <mergeCell ref="D63:D64"/>
    <mergeCell ref="E63:E64"/>
    <mergeCell ref="A71:G71"/>
    <mergeCell ref="G83:G84"/>
    <mergeCell ref="B88:C88"/>
    <mergeCell ref="B67:C67"/>
    <mergeCell ref="A81:F81"/>
    <mergeCell ref="B83:B84"/>
    <mergeCell ref="C83:C84"/>
    <mergeCell ref="D83:D84"/>
    <mergeCell ref="E83:E84"/>
    <mergeCell ref="F83:F84"/>
    <mergeCell ref="B73:B74"/>
    <mergeCell ref="C73:C74"/>
    <mergeCell ref="D73:D74"/>
    <mergeCell ref="E73:E74"/>
  </mergeCells>
  <pageMargins left="0.7" right="0.7" top="0.75" bottom="0.75" header="0.3" footer="0.3"/>
  <pageSetup paperSize="9" scale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2.3.</vt:lpstr>
      <vt:lpstr>Форма 2.8.</vt:lpstr>
      <vt:lpstr>Лист1</vt:lpstr>
      <vt:lpstr>Лист1!Область_печати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2026-01-23T12:10:45Z</dcterms:modified>
</cp:coreProperties>
</file>